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B5154973-FBC8-4247-9DD7-59FB8C0C8571}" xr6:coauthVersionLast="47" xr6:coauthVersionMax="47" xr10:uidLastSave="{00000000-0000-0000-0000-000000000000}"/>
  <bookViews>
    <workbookView xWindow="2310" yWindow="480" windowWidth="23625" windowHeight="1416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6" i="3"/>
  <c r="L166" i="3" s="1"/>
  <c r="K167" i="3"/>
  <c r="L167" i="3"/>
  <c r="L168" i="3"/>
  <c r="L78" i="2"/>
  <c r="L11" i="2"/>
  <c r="L12" i="2"/>
  <c r="L13" i="2"/>
  <c r="L14" i="2"/>
  <c r="L15" i="2"/>
  <c r="L16" i="2"/>
  <c r="K160" i="3" l="1"/>
  <c r="K169" i="3"/>
  <c r="L169" i="3"/>
  <c r="L64" i="2"/>
  <c r="L63" i="2"/>
  <c r="L62" i="2"/>
  <c r="L42" i="2"/>
  <c r="L33" i="2"/>
  <c r="L32" i="2"/>
  <c r="L31" i="2"/>
  <c r="L30" i="2"/>
  <c r="L29" i="2"/>
  <c r="L28" i="2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C18" i="1"/>
  <c r="C8" i="1"/>
  <c r="D8" i="1"/>
  <c r="N136" i="2"/>
  <c r="E8" i="1" s="1"/>
  <c r="K122" i="2" l="1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D17" i="1"/>
  <c r="D16" i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K129" i="2"/>
  <c r="F9" i="1" l="1"/>
  <c r="C9" i="1"/>
  <c r="L139" i="2"/>
  <c r="D14" i="1"/>
  <c r="C15" i="1"/>
  <c r="C19" i="1"/>
  <c r="N137" i="2"/>
  <c r="E9" i="1" s="1"/>
  <c r="M129" i="2"/>
  <c r="D15" i="1"/>
  <c r="E19" i="1" l="1"/>
  <c r="D19" i="1"/>
</calcChain>
</file>

<file path=xl/sharedStrings.xml><?xml version="1.0" encoding="utf-8"?>
<sst xmlns="http://schemas.openxmlformats.org/spreadsheetml/2006/main" count="772" uniqueCount="224">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</sst>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8" fontId="12" fillId="0" borderId="0" xfId="0" applyNumberFormat="1" applyFont="1" applyAlignment="1">
      <alignment horizontal="right" wrapText="1"/>
    </xf>
    <xf numFmtId="8" fontId="0" fillId="10" borderId="0" xfId="1" applyNumberFormat="1" applyFont="1" applyFill="1" applyAlignment="1">
      <alignment horizontal="right"/>
    </xf>
    <xf numFmtId="8" fontId="0" fillId="2" borderId="0" xfId="1" applyNumberFormat="1" applyFont="1" applyFill="1" applyAlignment="1">
      <alignment horizontal="right"/>
    </xf>
    <xf numFmtId="8" fontId="0" fillId="4" borderId="0" xfId="1" applyNumberFormat="1" applyFont="1" applyFill="1" applyAlignment="1">
      <alignment horizontal="right"/>
    </xf>
    <xf numFmtId="8" fontId="0" fillId="5" borderId="0" xfId="1" applyNumberFormat="1" applyFont="1" applyFill="1" applyAlignment="1">
      <alignment horizontal="right"/>
    </xf>
    <xf numFmtId="8" fontId="7" fillId="0" borderId="3" xfId="1" applyNumberFormat="1" applyFont="1" applyBorder="1" applyAlignment="1">
      <alignment horizontal="right" wrapText="1"/>
    </xf>
    <xf numFmtId="8" fontId="0" fillId="7" borderId="0" xfId="1" applyNumberFormat="1" applyFont="1" applyFill="1" applyAlignment="1">
      <alignment horizontal="right"/>
    </xf>
    <xf numFmtId="8" fontId="0" fillId="8" borderId="0" xfId="1" applyNumberFormat="1" applyFont="1" applyFill="1" applyAlignment="1">
      <alignment horizontal="right"/>
    </xf>
    <xf numFmtId="8" fontId="5" fillId="0" borderId="0" xfId="1" applyNumberFormat="1" applyFont="1" applyAlignment="1">
      <alignment horizontal="right"/>
    </xf>
    <xf numFmtId="8" fontId="3" fillId="5" borderId="0" xfId="1" applyNumberFormat="1" applyFont="1" applyFill="1" applyAlignment="1">
      <alignment horizontal="right"/>
    </xf>
    <xf numFmtId="1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G4" sqref="G4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0" t="s">
        <v>79</v>
      </c>
      <c r="B1" s="180"/>
      <c r="C1" s="180"/>
      <c r="D1" s="180"/>
      <c r="E1" s="180"/>
    </row>
    <row r="2" spans="1:12" x14ac:dyDescent="0.25">
      <c r="A2" s="3" t="s">
        <v>0</v>
      </c>
      <c r="B2" s="3"/>
      <c r="C2" s="3"/>
      <c r="D2" s="122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3">
        <v>45438</v>
      </c>
      <c r="C4" s="3">
        <f>Interments!L132</f>
        <v>3</v>
      </c>
      <c r="D4" s="124">
        <f>Interments!M132</f>
        <v>4</v>
      </c>
      <c r="E4" s="125">
        <f>Interments!N132</f>
        <v>245</v>
      </c>
      <c r="F4" s="129">
        <v>245</v>
      </c>
    </row>
    <row r="5" spans="1:12" x14ac:dyDescent="0.25">
      <c r="A5" s="3" t="s">
        <v>2</v>
      </c>
      <c r="B5" s="123"/>
      <c r="C5" s="3">
        <f>Interments!L133</f>
        <v>4</v>
      </c>
      <c r="D5" s="124">
        <f>Interments!M133</f>
        <v>8</v>
      </c>
      <c r="E5" s="125">
        <f>Interments!N133</f>
        <v>420</v>
      </c>
      <c r="F5" s="129"/>
      <c r="G5" s="126"/>
      <c r="L5" s="126"/>
    </row>
    <row r="6" spans="1:12" x14ac:dyDescent="0.25">
      <c r="A6" s="3" t="s">
        <v>3</v>
      </c>
      <c r="B6" s="123"/>
      <c r="C6" s="3">
        <f>Interments!L134</f>
        <v>0</v>
      </c>
      <c r="D6" s="124">
        <f>Interments!M134</f>
        <v>0</v>
      </c>
      <c r="E6" s="125">
        <f>Interments!N134</f>
        <v>0</v>
      </c>
      <c r="F6" s="129"/>
    </row>
    <row r="7" spans="1:12" x14ac:dyDescent="0.25">
      <c r="A7" s="3" t="s">
        <v>4</v>
      </c>
      <c r="B7" s="123"/>
      <c r="C7" s="3">
        <f>Interments!L135</f>
        <v>0</v>
      </c>
      <c r="D7" s="124">
        <f>Interments!M135</f>
        <v>0</v>
      </c>
      <c r="E7" s="125">
        <f>Interments!N135</f>
        <v>0</v>
      </c>
      <c r="F7" s="129"/>
    </row>
    <row r="8" spans="1:12" x14ac:dyDescent="0.25">
      <c r="A8" s="3" t="s">
        <v>5</v>
      </c>
      <c r="B8" s="123"/>
      <c r="C8" s="3">
        <f>Interments!L136</f>
        <v>0</v>
      </c>
      <c r="D8" s="124">
        <f>Interments!M136</f>
        <v>0</v>
      </c>
      <c r="E8" s="125">
        <f>Interments!N136</f>
        <v>0</v>
      </c>
      <c r="F8" s="129"/>
    </row>
    <row r="9" spans="1:12" x14ac:dyDescent="0.25">
      <c r="A9" s="3" t="s">
        <v>44</v>
      </c>
      <c r="B9" s="123"/>
      <c r="C9" s="3">
        <f>Interments!L137</f>
        <v>7</v>
      </c>
      <c r="D9" s="124">
        <f>Interments!M137</f>
        <v>12</v>
      </c>
      <c r="E9" s="134">
        <f>Interments!N137</f>
        <v>665</v>
      </c>
      <c r="F9" s="136">
        <f>SUM(F4:F8)</f>
        <v>245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7"/>
      <c r="C12" s="3"/>
      <c r="D12" s="122"/>
      <c r="E12" s="122"/>
    </row>
    <row r="13" spans="1:12" x14ac:dyDescent="0.25">
      <c r="A13" s="3" t="s">
        <v>15</v>
      </c>
      <c r="B13" s="127" t="s">
        <v>11</v>
      </c>
      <c r="C13" s="125" t="s">
        <v>34</v>
      </c>
      <c r="D13" s="125" t="s">
        <v>33</v>
      </c>
      <c r="E13" s="125" t="s">
        <v>8</v>
      </c>
    </row>
    <row r="14" spans="1:12" x14ac:dyDescent="0.25">
      <c r="A14" s="3" t="s">
        <v>1</v>
      </c>
      <c r="B14" s="123">
        <v>45438</v>
      </c>
      <c r="C14" s="125">
        <f>'Grave Sales'!K164</f>
        <v>16450</v>
      </c>
      <c r="D14" s="125">
        <f>'Grave Sales'!L164</f>
        <v>1645</v>
      </c>
      <c r="E14" s="128">
        <v>1645</v>
      </c>
      <c r="G14" s="126"/>
    </row>
    <row r="15" spans="1:12" x14ac:dyDescent="0.25">
      <c r="A15" s="3" t="s">
        <v>2</v>
      </c>
      <c r="B15" s="123"/>
      <c r="C15" s="125">
        <f>'Grave Sales'!K165</f>
        <v>20000</v>
      </c>
      <c r="D15" s="125">
        <f>'Grave Sales'!L165</f>
        <v>2000</v>
      </c>
      <c r="E15" s="128"/>
      <c r="G15" s="126"/>
      <c r="L15" s="126"/>
    </row>
    <row r="16" spans="1:12" x14ac:dyDescent="0.25">
      <c r="A16" s="3" t="s">
        <v>3</v>
      </c>
      <c r="B16" s="123"/>
      <c r="C16" s="125">
        <f>'Grave Sales'!K166</f>
        <v>0</v>
      </c>
      <c r="D16" s="125">
        <f>'Grave Sales'!L166</f>
        <v>0</v>
      </c>
      <c r="E16" s="128"/>
    </row>
    <row r="17" spans="1:5" x14ac:dyDescent="0.25">
      <c r="A17" s="3" t="s">
        <v>4</v>
      </c>
      <c r="B17" s="123"/>
      <c r="C17" s="125">
        <f>'Grave Sales'!K167</f>
        <v>0</v>
      </c>
      <c r="D17" s="125">
        <f>'Grave Sales'!L167</f>
        <v>0</v>
      </c>
      <c r="E17" s="128"/>
    </row>
    <row r="18" spans="1:5" x14ac:dyDescent="0.25">
      <c r="A18" s="3" t="s">
        <v>5</v>
      </c>
      <c r="B18" s="123"/>
      <c r="C18" s="125">
        <f>'Grave Sales'!K168</f>
        <v>0</v>
      </c>
      <c r="D18" s="125"/>
      <c r="E18" s="128"/>
    </row>
    <row r="19" spans="1:5" x14ac:dyDescent="0.25">
      <c r="A19" s="3" t="s">
        <v>44</v>
      </c>
      <c r="B19" s="123"/>
      <c r="C19" s="125">
        <f>'Grave Sales'!K169</f>
        <v>36450</v>
      </c>
      <c r="D19" s="134">
        <f>'Grave Sales'!L169</f>
        <v>3645</v>
      </c>
      <c r="E19" s="135">
        <f>SUM(E14:E18)</f>
        <v>1645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zoomScale="90" zoomScaleNormal="90" workbookViewId="0">
      <pane ySplit="1" topLeftCell="A115" activePane="bottomLeft" state="frozen"/>
      <selection activeCell="D1" sqref="D1"/>
      <selection pane="bottomLeft" activeCell="G143" sqref="G143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12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84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85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6" t="s">
        <v>81</v>
      </c>
      <c r="D3" s="146">
        <v>2134</v>
      </c>
      <c r="E3" s="146" t="s">
        <v>84</v>
      </c>
      <c r="F3" s="146" t="s">
        <v>114</v>
      </c>
      <c r="G3" s="147">
        <v>-1</v>
      </c>
      <c r="H3" s="169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6" t="s">
        <v>159</v>
      </c>
      <c r="D4" s="146">
        <v>2151</v>
      </c>
      <c r="E4" s="146" t="s">
        <v>160</v>
      </c>
      <c r="F4" s="146" t="s">
        <v>163</v>
      </c>
      <c r="G4" s="147">
        <v>0</v>
      </c>
      <c r="H4" s="169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6" t="s">
        <v>159</v>
      </c>
      <c r="D5" s="146">
        <v>2151</v>
      </c>
      <c r="E5" s="146" t="s">
        <v>160</v>
      </c>
      <c r="F5" s="146" t="s">
        <v>161</v>
      </c>
      <c r="G5" s="147">
        <v>-1</v>
      </c>
      <c r="H5" s="169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6" t="s">
        <v>159</v>
      </c>
      <c r="D6" s="146">
        <v>2153</v>
      </c>
      <c r="E6" s="146" t="s">
        <v>162</v>
      </c>
      <c r="F6" s="146" t="s">
        <v>200</v>
      </c>
      <c r="G6" s="147">
        <v>-1</v>
      </c>
      <c r="H6" s="169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59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59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59"/>
      <c r="L9" s="16" t="str">
        <f t="shared" si="0"/>
        <v/>
      </c>
      <c r="M9" s="16"/>
      <c r="N9" s="16"/>
    </row>
    <row r="10" spans="1:14" x14ac:dyDescent="0.25">
      <c r="A10" s="90"/>
      <c r="B10" s="91" t="s">
        <v>24</v>
      </c>
      <c r="C10" s="90"/>
      <c r="D10" s="148"/>
      <c r="E10" s="149"/>
      <c r="F10" s="91" t="s">
        <v>156</v>
      </c>
      <c r="G10" s="148"/>
      <c r="H10" s="170"/>
      <c r="I10" s="90"/>
      <c r="J10" s="90"/>
      <c r="K10" s="150">
        <f>SUM(H11:H34)</f>
        <v>2400</v>
      </c>
      <c r="L10" s="151"/>
      <c r="M10" s="152">
        <f>SUM(L11:L34)</f>
        <v>4</v>
      </c>
      <c r="N10" s="152" t="s">
        <v>2</v>
      </c>
    </row>
    <row r="11" spans="1:14" x14ac:dyDescent="0.25">
      <c r="A11" s="2" t="s">
        <v>16</v>
      </c>
      <c r="B11" t="s">
        <v>66</v>
      </c>
      <c r="C11" t="s">
        <v>165</v>
      </c>
      <c r="D11" s="7">
        <v>2155</v>
      </c>
      <c r="E11" t="s">
        <v>166</v>
      </c>
      <c r="F11" t="s">
        <v>167</v>
      </c>
      <c r="G11" s="7">
        <v>-1</v>
      </c>
      <c r="H11" s="157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t="s">
        <v>168</v>
      </c>
      <c r="D12" s="7">
        <v>2157</v>
      </c>
      <c r="E12" t="s">
        <v>169</v>
      </c>
      <c r="F12" t="s">
        <v>199</v>
      </c>
      <c r="G12" s="7">
        <v>-1</v>
      </c>
      <c r="H12" s="157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t="s">
        <v>170</v>
      </c>
      <c r="D13" s="7">
        <v>2178</v>
      </c>
      <c r="E13" t="s">
        <v>171</v>
      </c>
      <c r="F13" t="s">
        <v>172</v>
      </c>
      <c r="G13" s="7">
        <v>0</v>
      </c>
      <c r="H13" s="157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t="s">
        <v>214</v>
      </c>
      <c r="D14" s="7">
        <v>2187</v>
      </c>
      <c r="E14" t="s">
        <v>206</v>
      </c>
      <c r="F14" t="s">
        <v>207</v>
      </c>
      <c r="G14" s="7">
        <v>-1</v>
      </c>
      <c r="H14" s="157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t="s">
        <v>215</v>
      </c>
      <c r="D15" s="7">
        <v>2197</v>
      </c>
      <c r="E15" t="s">
        <v>216</v>
      </c>
      <c r="F15" t="s">
        <v>217</v>
      </c>
      <c r="G15" s="7">
        <v>-1</v>
      </c>
      <c r="H15" s="157">
        <v>600</v>
      </c>
      <c r="L15" s="16">
        <f t="shared" si="1"/>
        <v>1</v>
      </c>
      <c r="M15" s="16"/>
      <c r="N15" s="16"/>
    </row>
    <row r="16" spans="1:14" x14ac:dyDescent="0.25">
      <c r="A16" s="2" t="s">
        <v>16</v>
      </c>
      <c r="B16" t="s">
        <v>66</v>
      </c>
      <c r="E16"/>
      <c r="H16" s="157"/>
      <c r="L16" s="16" t="str">
        <f t="shared" si="1"/>
        <v/>
      </c>
      <c r="M16" s="16"/>
      <c r="N16" s="16"/>
    </row>
    <row r="17" spans="1:14" x14ac:dyDescent="0.25">
      <c r="A17" s="2" t="s">
        <v>16</v>
      </c>
      <c r="B17" t="s">
        <v>66</v>
      </c>
      <c r="E17"/>
      <c r="H17" s="157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E18"/>
      <c r="H18" s="157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E19"/>
      <c r="H19" s="157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E20"/>
      <c r="H20" s="157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E21"/>
      <c r="H21" s="157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E22"/>
      <c r="H22" s="157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E23"/>
      <c r="H23" s="157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E24"/>
      <c r="H24" s="157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E25"/>
      <c r="H25" s="157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E26"/>
      <c r="H26" s="157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E27"/>
      <c r="H27" s="157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G28" s="108"/>
      <c r="H28" s="157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E29"/>
      <c r="H29" s="157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57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57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57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57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59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7" t="s">
        <v>157</v>
      </c>
      <c r="G35" s="77"/>
      <c r="H35" s="171"/>
      <c r="I35" s="8"/>
      <c r="J35" s="8"/>
      <c r="K35" s="69">
        <f>SUM(H36:H54)</f>
        <v>0</v>
      </c>
      <c r="L35" s="4"/>
      <c r="M35" s="4">
        <f>SUM(L36:L54)</f>
        <v>0</v>
      </c>
      <c r="N35" s="4" t="s">
        <v>3</v>
      </c>
    </row>
    <row r="36" spans="1:14" x14ac:dyDescent="0.25">
      <c r="A36" s="2" t="s">
        <v>16</v>
      </c>
      <c r="B36" t="s">
        <v>66</v>
      </c>
      <c r="H36" s="159"/>
      <c r="L36" s="16" t="str">
        <f t="shared" ref="L36:L54" si="2">IF(G36=-1,1,"")</f>
        <v/>
      </c>
      <c r="M36" s="16"/>
      <c r="N36" s="16"/>
    </row>
    <row r="37" spans="1:14" x14ac:dyDescent="0.25">
      <c r="A37" s="2" t="s">
        <v>16</v>
      </c>
      <c r="B37" t="s">
        <v>66</v>
      </c>
      <c r="H37" s="159"/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H38" s="159"/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66</v>
      </c>
      <c r="H39" s="159"/>
      <c r="L39" s="16" t="str">
        <f t="shared" si="2"/>
        <v/>
      </c>
      <c r="M39" s="16"/>
      <c r="N39" s="16"/>
    </row>
    <row r="40" spans="1:14" x14ac:dyDescent="0.25">
      <c r="A40" s="2" t="s">
        <v>16</v>
      </c>
      <c r="B40" t="s">
        <v>66</v>
      </c>
      <c r="H40" s="159"/>
      <c r="L40" s="16" t="str">
        <f t="shared" si="2"/>
        <v/>
      </c>
      <c r="M40" s="16"/>
      <c r="N40" s="16"/>
    </row>
    <row r="41" spans="1:14" x14ac:dyDescent="0.25">
      <c r="A41" s="2" t="s">
        <v>16</v>
      </c>
      <c r="B41" t="s">
        <v>66</v>
      </c>
      <c r="H41" s="159"/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66</v>
      </c>
      <c r="H42" s="159"/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66</v>
      </c>
      <c r="H43" s="159"/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66</v>
      </c>
      <c r="H44" s="159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66</v>
      </c>
      <c r="H45" s="159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66</v>
      </c>
      <c r="H46" s="159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66</v>
      </c>
      <c r="H47" s="159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66</v>
      </c>
      <c r="H48" s="159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59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59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59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59"/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H53" s="159"/>
      <c r="L53" s="16" t="str">
        <f t="shared" si="2"/>
        <v/>
      </c>
      <c r="M53" s="16"/>
      <c r="N53" s="16"/>
    </row>
    <row r="54" spans="1:14" x14ac:dyDescent="0.25">
      <c r="A54" s="2" t="s">
        <v>16</v>
      </c>
      <c r="H54" s="159"/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38" t="s">
        <v>158</v>
      </c>
      <c r="G55" s="78"/>
      <c r="H55" s="172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H56" s="159"/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H57" s="159"/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H58" s="159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59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59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59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59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59"/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H64" s="159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59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59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59"/>
      <c r="L67" s="16" t="str">
        <f t="shared" si="3"/>
        <v/>
      </c>
      <c r="M67" s="16"/>
      <c r="N67" s="16"/>
    </row>
    <row r="68" spans="1:14" x14ac:dyDescent="0.25">
      <c r="A68" s="2" t="s">
        <v>16</v>
      </c>
      <c r="H68" s="159"/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73"/>
      <c r="I69" s="13"/>
      <c r="J69" s="13"/>
      <c r="K69" s="71">
        <f>ABS(K2+K10+K35+K55)</f>
        <v>4200</v>
      </c>
      <c r="L69" s="22" t="s">
        <v>16</v>
      </c>
      <c r="M69" s="22">
        <f>SUM(M2:M68)</f>
        <v>7</v>
      </c>
      <c r="N69" s="22" t="s">
        <v>27</v>
      </c>
    </row>
    <row r="70" spans="1:14" x14ac:dyDescent="0.25">
      <c r="H70" s="159"/>
    </row>
    <row r="71" spans="1:14" x14ac:dyDescent="0.25">
      <c r="H71" s="159"/>
      <c r="L71" s="2"/>
      <c r="M71" s="2"/>
      <c r="N71" s="2"/>
    </row>
    <row r="72" spans="1:14" x14ac:dyDescent="0.25">
      <c r="H72" s="159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174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75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155</v>
      </c>
      <c r="G75" s="80"/>
      <c r="H75" s="176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110</v>
      </c>
      <c r="D76" s="7">
        <v>2136</v>
      </c>
      <c r="E76" t="s">
        <v>111</v>
      </c>
      <c r="F76" t="s">
        <v>198</v>
      </c>
      <c r="G76" s="7">
        <v>-1</v>
      </c>
      <c r="H76" s="157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112</v>
      </c>
      <c r="D77" s="7">
        <v>2137</v>
      </c>
      <c r="E77" t="s">
        <v>92</v>
      </c>
      <c r="F77" t="s">
        <v>113</v>
      </c>
      <c r="G77" s="7">
        <v>-1</v>
      </c>
      <c r="H77" s="157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178</v>
      </c>
      <c r="D78" s="7">
        <v>2148</v>
      </c>
      <c r="E78" t="s">
        <v>179</v>
      </c>
      <c r="F78" t="s">
        <v>180</v>
      </c>
      <c r="G78" s="7">
        <v>-1</v>
      </c>
      <c r="H78" s="157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117</v>
      </c>
      <c r="D79" s="7">
        <v>2149</v>
      </c>
      <c r="E79" t="s">
        <v>119</v>
      </c>
      <c r="F79" t="s">
        <v>197</v>
      </c>
      <c r="G79" s="7">
        <v>-1</v>
      </c>
      <c r="H79" s="157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57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57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59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H83" s="159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77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77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77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90"/>
      <c r="B87" s="91" t="s">
        <v>47</v>
      </c>
      <c r="C87" s="90"/>
      <c r="D87" s="148"/>
      <c r="E87" s="149"/>
      <c r="F87" s="91" t="s">
        <v>156</v>
      </c>
      <c r="G87" s="148"/>
      <c r="H87" s="170"/>
      <c r="I87" s="90"/>
      <c r="J87" s="90"/>
      <c r="K87" s="150">
        <f>SUM(H88:H99)</f>
        <v>6400</v>
      </c>
      <c r="L87" s="152"/>
      <c r="M87" s="152">
        <f>SUM(L88:L99)</f>
        <v>8</v>
      </c>
      <c r="N87" s="152" t="s">
        <v>2</v>
      </c>
    </row>
    <row r="88" spans="1:14" x14ac:dyDescent="0.25">
      <c r="A88" s="2" t="s">
        <v>17</v>
      </c>
      <c r="B88" t="s">
        <v>65</v>
      </c>
      <c r="C88" t="s">
        <v>181</v>
      </c>
      <c r="D88" s="7">
        <v>2156</v>
      </c>
      <c r="E88" t="s">
        <v>182</v>
      </c>
      <c r="F88" t="s">
        <v>183</v>
      </c>
      <c r="G88" s="7">
        <v>-1</v>
      </c>
      <c r="H88" s="157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184</v>
      </c>
      <c r="D89" s="7">
        <v>2163</v>
      </c>
      <c r="E89" t="s">
        <v>185</v>
      </c>
      <c r="F89" t="s">
        <v>186</v>
      </c>
      <c r="G89" s="7">
        <v>-1</v>
      </c>
      <c r="H89" s="157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187</v>
      </c>
      <c r="D90" s="7">
        <v>2165</v>
      </c>
      <c r="E90" t="s">
        <v>188</v>
      </c>
      <c r="F90" t="s">
        <v>189</v>
      </c>
      <c r="G90" s="7">
        <v>-1</v>
      </c>
      <c r="H90" s="157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2166</v>
      </c>
      <c r="E91" t="s">
        <v>190</v>
      </c>
      <c r="F91" t="s">
        <v>191</v>
      </c>
      <c r="G91" s="7">
        <v>-1</v>
      </c>
      <c r="H91" s="157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133</v>
      </c>
      <c r="D92" s="7">
        <v>2168</v>
      </c>
      <c r="E92" t="s">
        <v>192</v>
      </c>
      <c r="F92" t="s">
        <v>196</v>
      </c>
      <c r="G92" s="7">
        <v>-1</v>
      </c>
      <c r="H92" s="157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193</v>
      </c>
      <c r="D93" s="81">
        <v>2176</v>
      </c>
      <c r="E93" s="37" t="s">
        <v>194</v>
      </c>
      <c r="F93" s="36" t="s">
        <v>195</v>
      </c>
      <c r="G93" s="81">
        <v>-1</v>
      </c>
      <c r="H93" s="157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150</v>
      </c>
      <c r="D94" s="81">
        <v>2180</v>
      </c>
      <c r="E94" s="37" t="s">
        <v>218</v>
      </c>
      <c r="F94" s="36" t="s">
        <v>219</v>
      </c>
      <c r="G94" s="81">
        <v>-1</v>
      </c>
      <c r="H94" s="177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 t="s">
        <v>220</v>
      </c>
      <c r="D95" s="81">
        <v>2189</v>
      </c>
      <c r="E95" s="37" t="s">
        <v>221</v>
      </c>
      <c r="F95" s="36" t="s">
        <v>222</v>
      </c>
      <c r="G95" s="81">
        <v>-1</v>
      </c>
      <c r="H95" s="177">
        <v>800</v>
      </c>
      <c r="I95" s="36"/>
      <c r="J95" s="36"/>
      <c r="K95" s="74"/>
      <c r="L95" s="16">
        <f t="shared" si="5"/>
        <v>1</v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77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77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77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77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37" t="s">
        <v>157</v>
      </c>
      <c r="G100" s="77"/>
      <c r="H100" s="171"/>
      <c r="I100" s="8"/>
      <c r="J100" s="8"/>
      <c r="K100" s="69">
        <f>SUM(H101:H109)</f>
        <v>0</v>
      </c>
      <c r="L100" s="4"/>
      <c r="M100" s="4">
        <f>SUM(L101:L109)</f>
        <v>0</v>
      </c>
      <c r="N100" s="4" t="s">
        <v>3</v>
      </c>
    </row>
    <row r="101" spans="1:14" x14ac:dyDescent="0.25">
      <c r="A101" s="2" t="s">
        <v>17</v>
      </c>
      <c r="B101" t="s">
        <v>65</v>
      </c>
      <c r="C101" s="36"/>
      <c r="D101" s="81"/>
      <c r="E101" s="37"/>
      <c r="F101" s="36"/>
      <c r="G101" s="81"/>
      <c r="H101" s="177"/>
      <c r="I101" s="36"/>
      <c r="J101" s="36"/>
      <c r="K101" s="74"/>
      <c r="L101" s="16" t="str">
        <f t="shared" ref="L101:L109" si="6">IF(G101=-1,1,"")</f>
        <v/>
      </c>
      <c r="M101" s="16"/>
      <c r="N101" s="16"/>
    </row>
    <row r="102" spans="1:14" x14ac:dyDescent="0.25">
      <c r="A102" s="2" t="s">
        <v>17</v>
      </c>
      <c r="B102" t="s">
        <v>65</v>
      </c>
      <c r="C102" s="36"/>
      <c r="D102" s="81"/>
      <c r="E102" s="37"/>
      <c r="F102" s="36"/>
      <c r="G102" s="81"/>
      <c r="H102" s="177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77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77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77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77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77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77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77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38" t="s">
        <v>158</v>
      </c>
      <c r="G110" s="78"/>
      <c r="H110" s="172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77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77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77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59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59"/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59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59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59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59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H120" s="159"/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H121" s="159"/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78"/>
      <c r="I122" s="34"/>
      <c r="J122" s="34"/>
      <c r="K122" s="71">
        <f>ABS(K75+K87+K100+K110)</f>
        <v>9600</v>
      </c>
      <c r="L122" s="22" t="s">
        <v>17</v>
      </c>
      <c r="M122" s="22">
        <f>SUM(M75:M121)</f>
        <v>12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4200</v>
      </c>
      <c r="L127" s="19" t="s">
        <v>16</v>
      </c>
      <c r="M127" s="19">
        <f>M69</f>
        <v>7</v>
      </c>
      <c r="N127" s="19"/>
    </row>
    <row r="128" spans="1:14" ht="18.75" x14ac:dyDescent="0.3">
      <c r="K128" s="75">
        <f>K122</f>
        <v>9600</v>
      </c>
      <c r="L128" s="19" t="s">
        <v>17</v>
      </c>
      <c r="M128" s="19">
        <f>M122</f>
        <v>12</v>
      </c>
      <c r="N128" s="19"/>
    </row>
    <row r="129" spans="5:14" ht="18.75" x14ac:dyDescent="0.3">
      <c r="F129" s="18" t="s">
        <v>20</v>
      </c>
      <c r="K129" s="76">
        <f>SUM(K127:K128)</f>
        <v>13800</v>
      </c>
      <c r="L129" s="18" t="s">
        <v>21</v>
      </c>
      <c r="M129" s="18">
        <f>SUM(M127:M128)</f>
        <v>19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44" t="s">
        <v>43</v>
      </c>
      <c r="G132" s="145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/>
      <c r="L133" s="16">
        <f>M10</f>
        <v>4</v>
      </c>
      <c r="M133" s="44">
        <f>M87</f>
        <v>8</v>
      </c>
      <c r="N133" s="38">
        <f t="shared" ref="N133:N136" si="8">(L133+M133)*35</f>
        <v>420</v>
      </c>
    </row>
    <row r="134" spans="5:14" ht="15.75" thickBot="1" x14ac:dyDescent="0.3">
      <c r="F134" s="139" t="s">
        <v>76</v>
      </c>
      <c r="G134" s="153" t="s">
        <v>164</v>
      </c>
      <c r="J134" s="3" t="s">
        <v>3</v>
      </c>
      <c r="K134" s="82"/>
      <c r="L134" s="16">
        <f>M35</f>
        <v>0</v>
      </c>
      <c r="M134" s="44">
        <f>M100</f>
        <v>0</v>
      </c>
      <c r="N134" s="38">
        <f t="shared" si="8"/>
        <v>0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14" t="s">
        <v>223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179" t="s">
        <v>175</v>
      </c>
      <c r="F137" t="s">
        <v>173</v>
      </c>
      <c r="J137" s="39" t="s">
        <v>39</v>
      </c>
      <c r="K137" s="55"/>
      <c r="L137" s="39">
        <f>SUM(L132:L136)</f>
        <v>7</v>
      </c>
      <c r="M137" s="45">
        <f>SUM(M132:M136)</f>
        <v>12</v>
      </c>
      <c r="N137" s="40">
        <f>SUM(N132:N136)</f>
        <v>665</v>
      </c>
    </row>
    <row r="138" spans="5:14" x14ac:dyDescent="0.25">
      <c r="F138" t="s">
        <v>174</v>
      </c>
    </row>
    <row r="139" spans="5:14" x14ac:dyDescent="0.25">
      <c r="F139" s="154" t="s">
        <v>176</v>
      </c>
      <c r="G139" s="153"/>
      <c r="L139" s="131">
        <f>L137+M137</f>
        <v>19</v>
      </c>
    </row>
    <row r="140" spans="5:14" x14ac:dyDescent="0.25">
      <c r="F140" s="154" t="s">
        <v>177</v>
      </c>
      <c r="G140" s="153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zoomScale="90" zoomScaleNormal="90" workbookViewId="0">
      <pane ySplit="1" topLeftCell="A2" activePane="bottomLeft" state="frozen"/>
      <selection pane="bottomLeft" activeCell="H38" sqref="H38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5"/>
    <col min="5" max="5" width="51.140625" style="6" bestFit="1" customWidth="1"/>
    <col min="6" max="6" width="39.85546875" bestFit="1" customWidth="1"/>
    <col min="7" max="7" width="23.5703125" customWidth="1"/>
    <col min="8" max="8" width="13.140625" style="113" customWidth="1"/>
    <col min="9" max="9" width="7.85546875" style="94" customWidth="1"/>
    <col min="10" max="10" width="10.28515625" style="50" bestFit="1" customWidth="1"/>
    <col min="11" max="11" width="16" style="86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5" t="s">
        <v>12</v>
      </c>
      <c r="J1" s="66" t="s">
        <v>55</v>
      </c>
      <c r="K1" s="102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9"/>
      <c r="E2" s="26"/>
      <c r="F2" s="25" t="s">
        <v>155</v>
      </c>
      <c r="G2" s="25"/>
      <c r="H2" s="156"/>
      <c r="I2" s="93"/>
      <c r="J2" s="49"/>
      <c r="K2" s="111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20" t="s">
        <v>68</v>
      </c>
      <c r="H3" s="157">
        <v>100</v>
      </c>
      <c r="K3" s="103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20" t="s">
        <v>68</v>
      </c>
      <c r="H4" s="157">
        <v>50</v>
      </c>
      <c r="K4" s="103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20" t="s">
        <v>68</v>
      </c>
      <c r="H5" s="157">
        <v>100</v>
      </c>
      <c r="K5" s="103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20" t="s">
        <v>68</v>
      </c>
      <c r="H6" s="157">
        <v>1200</v>
      </c>
      <c r="K6" s="103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20" t="s">
        <v>68</v>
      </c>
      <c r="H7" s="157">
        <v>1200</v>
      </c>
      <c r="K7" s="103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20" t="s">
        <v>68</v>
      </c>
      <c r="H8" s="157">
        <v>250</v>
      </c>
      <c r="K8" s="103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20" t="s">
        <v>68</v>
      </c>
      <c r="H9" s="157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20" t="s">
        <v>68</v>
      </c>
      <c r="H10" s="157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20" t="s">
        <v>68</v>
      </c>
      <c r="H11" s="157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20" t="s">
        <v>68</v>
      </c>
      <c r="H12" s="157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20" t="s">
        <v>68</v>
      </c>
      <c r="H13" s="157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20" t="s">
        <v>68</v>
      </c>
      <c r="H14" s="157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20" t="s">
        <v>68</v>
      </c>
      <c r="H15" s="157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20" t="s">
        <v>68</v>
      </c>
      <c r="H16" s="157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20" t="s">
        <v>68</v>
      </c>
      <c r="H17" s="157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20" t="s">
        <v>68</v>
      </c>
      <c r="H18" s="157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20" t="s">
        <v>68</v>
      </c>
      <c r="H19" s="157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20" t="s">
        <v>68</v>
      </c>
      <c r="H20" s="157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20" t="s">
        <v>68</v>
      </c>
      <c r="H21" s="157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20" t="s">
        <v>68</v>
      </c>
      <c r="H22" s="157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20" t="s">
        <v>68</v>
      </c>
      <c r="H23" s="157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20" t="s">
        <v>68</v>
      </c>
      <c r="H24" s="157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5">
        <v>2105</v>
      </c>
      <c r="E25" s="6" t="s">
        <v>74</v>
      </c>
      <c r="F25" t="s">
        <v>75</v>
      </c>
      <c r="G25" t="s">
        <v>68</v>
      </c>
      <c r="H25" s="157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5">
        <v>2149</v>
      </c>
      <c r="E26" s="6" t="s">
        <v>119</v>
      </c>
      <c r="F26" t="s">
        <v>120</v>
      </c>
      <c r="G26" t="s">
        <v>68</v>
      </c>
      <c r="H26" s="157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5">
        <v>2088</v>
      </c>
      <c r="E27" s="6" t="s">
        <v>72</v>
      </c>
      <c r="F27" t="s">
        <v>73</v>
      </c>
      <c r="G27" t="s">
        <v>68</v>
      </c>
      <c r="H27" s="157">
        <v>200</v>
      </c>
      <c r="K27" s="103" t="str">
        <f>IF(H35=-1,1,"")</f>
        <v/>
      </c>
      <c r="L27" s="63" t="str">
        <f>IF(K27=1,J27,"")</f>
        <v/>
      </c>
    </row>
    <row r="32" spans="1:12" x14ac:dyDescent="0.25">
      <c r="B32" s="90"/>
      <c r="C32" s="91" t="s">
        <v>29</v>
      </c>
      <c r="D32" s="110"/>
      <c r="E32" s="90"/>
      <c r="F32" s="91" t="s">
        <v>156</v>
      </c>
      <c r="G32" s="90"/>
      <c r="H32" s="158"/>
      <c r="I32" s="95"/>
      <c r="J32" s="90"/>
      <c r="K32" s="107">
        <f>SUM(H33:H63)</f>
        <v>20000</v>
      </c>
      <c r="L32" s="92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20" t="s">
        <v>68</v>
      </c>
      <c r="H33" s="165">
        <v>1200</v>
      </c>
      <c r="K33" s="103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20" t="s">
        <v>68</v>
      </c>
      <c r="H34" s="165">
        <v>1200</v>
      </c>
      <c r="K34" s="103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20" t="s">
        <v>68</v>
      </c>
      <c r="H35" s="165">
        <v>1200</v>
      </c>
      <c r="K35" s="103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20" t="s">
        <v>68</v>
      </c>
      <c r="H36" s="165">
        <v>1200</v>
      </c>
      <c r="K36" s="103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20" t="s">
        <v>68</v>
      </c>
      <c r="H37" s="165">
        <v>1200</v>
      </c>
      <c r="K37" s="103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20" t="s">
        <v>68</v>
      </c>
      <c r="H38" s="165">
        <v>100</v>
      </c>
      <c r="K38" s="103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20" t="s">
        <v>68</v>
      </c>
      <c r="H39" s="165">
        <v>333.33</v>
      </c>
      <c r="K39" s="103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20" t="s">
        <v>68</v>
      </c>
      <c r="H40" s="166">
        <v>666.67</v>
      </c>
      <c r="K40" s="103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20" t="s">
        <v>68</v>
      </c>
      <c r="H41" s="165">
        <v>1200</v>
      </c>
      <c r="K41" s="103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20" t="s">
        <v>68</v>
      </c>
      <c r="H42" s="165">
        <v>1200</v>
      </c>
      <c r="K42" s="103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20" t="s">
        <v>68</v>
      </c>
      <c r="H43" s="165">
        <v>1200</v>
      </c>
      <c r="K43" s="103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20" t="s">
        <v>68</v>
      </c>
      <c r="H44" s="165">
        <v>1200</v>
      </c>
      <c r="K44" s="103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5">
        <v>2174</v>
      </c>
      <c r="E45" t="s">
        <v>144</v>
      </c>
      <c r="F45" s="47" t="s">
        <v>145</v>
      </c>
      <c r="G45" s="120" t="s">
        <v>68</v>
      </c>
      <c r="H45" s="167">
        <v>100</v>
      </c>
      <c r="L45" s="63"/>
    </row>
    <row r="46" spans="1:12" x14ac:dyDescent="0.25">
      <c r="A46" t="s">
        <v>57</v>
      </c>
      <c r="B46" s="120" t="s">
        <v>146</v>
      </c>
      <c r="C46" s="121" t="s">
        <v>67</v>
      </c>
      <c r="D46" s="120">
        <v>2177</v>
      </c>
      <c r="E46" s="121" t="s">
        <v>147</v>
      </c>
      <c r="F46" s="121" t="s">
        <v>148</v>
      </c>
      <c r="G46" s="120" t="s">
        <v>68</v>
      </c>
      <c r="H46" s="165">
        <v>1200</v>
      </c>
      <c r="K46" s="103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5">
        <v>2088</v>
      </c>
      <c r="E47" s="6" t="s">
        <v>72</v>
      </c>
      <c r="F47" t="s">
        <v>73</v>
      </c>
      <c r="G47" t="s">
        <v>68</v>
      </c>
      <c r="H47" s="168">
        <v>100</v>
      </c>
      <c r="K47" s="103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5">
        <v>2181</v>
      </c>
      <c r="E48" s="6" t="s">
        <v>151</v>
      </c>
      <c r="F48" t="s">
        <v>152</v>
      </c>
      <c r="G48" t="s">
        <v>68</v>
      </c>
      <c r="H48" s="168">
        <v>200</v>
      </c>
      <c r="K48" s="103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5">
        <v>2179</v>
      </c>
      <c r="E49" s="6" t="s">
        <v>153</v>
      </c>
      <c r="F49" t="s">
        <v>154</v>
      </c>
      <c r="G49" t="s">
        <v>68</v>
      </c>
      <c r="H49" s="168">
        <v>1200</v>
      </c>
      <c r="K49" s="103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5">
        <v>2181</v>
      </c>
      <c r="E50" s="6" t="s">
        <v>201</v>
      </c>
      <c r="F50" t="s">
        <v>152</v>
      </c>
      <c r="G50" t="s">
        <v>68</v>
      </c>
      <c r="H50" s="168">
        <v>200</v>
      </c>
      <c r="K50" s="103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5">
        <v>2185</v>
      </c>
      <c r="E51" s="6" t="s">
        <v>203</v>
      </c>
      <c r="F51" t="s">
        <v>204</v>
      </c>
      <c r="G51" t="s">
        <v>68</v>
      </c>
      <c r="H51" s="168">
        <v>1200</v>
      </c>
      <c r="K51" s="103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5">
        <v>2187</v>
      </c>
      <c r="E52" s="6" t="s">
        <v>206</v>
      </c>
      <c r="F52" t="s">
        <v>207</v>
      </c>
      <c r="G52" t="s">
        <v>68</v>
      </c>
      <c r="H52" s="168">
        <v>1200</v>
      </c>
      <c r="K52" s="103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5">
        <v>2088</v>
      </c>
      <c r="E53" s="6" t="s">
        <v>72</v>
      </c>
      <c r="F53" t="s">
        <v>73</v>
      </c>
      <c r="G53" t="s">
        <v>68</v>
      </c>
      <c r="H53" s="168">
        <v>100</v>
      </c>
      <c r="K53" s="103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5">
        <v>2181</v>
      </c>
      <c r="E54" s="6" t="s">
        <v>201</v>
      </c>
      <c r="F54" t="s">
        <v>152</v>
      </c>
      <c r="G54" t="s">
        <v>68</v>
      </c>
      <c r="H54" s="168">
        <v>100</v>
      </c>
      <c r="K54" s="103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5">
        <v>2174</v>
      </c>
      <c r="E55" s="6" t="s">
        <v>144</v>
      </c>
      <c r="F55" t="s">
        <v>145</v>
      </c>
      <c r="G55" t="s">
        <v>68</v>
      </c>
      <c r="H55" s="168">
        <v>100</v>
      </c>
      <c r="K55" s="103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5">
        <v>2198</v>
      </c>
      <c r="E56" s="6" t="s">
        <v>211</v>
      </c>
      <c r="F56" t="s">
        <v>212</v>
      </c>
      <c r="G56" t="s">
        <v>68</v>
      </c>
      <c r="H56" s="168">
        <v>1200</v>
      </c>
      <c r="K56" s="103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5">
        <v>2198</v>
      </c>
      <c r="E57" s="6" t="s">
        <v>211</v>
      </c>
      <c r="F57" t="s">
        <v>213</v>
      </c>
      <c r="G57" t="s">
        <v>68</v>
      </c>
      <c r="H57" s="168">
        <v>1200</v>
      </c>
      <c r="K57" s="103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H58" s="168"/>
      <c r="K58" s="103"/>
      <c r="L58" s="63"/>
    </row>
    <row r="59" spans="1:12" x14ac:dyDescent="0.25">
      <c r="A59" t="s">
        <v>57</v>
      </c>
      <c r="H59" s="168"/>
      <c r="K59" s="103"/>
      <c r="L59" s="63"/>
    </row>
    <row r="60" spans="1:12" x14ac:dyDescent="0.25">
      <c r="A60" t="s">
        <v>57</v>
      </c>
      <c r="H60" s="168"/>
      <c r="K60" s="103"/>
      <c r="L60" s="63"/>
    </row>
    <row r="61" spans="1:12" x14ac:dyDescent="0.25">
      <c r="A61" t="s">
        <v>57</v>
      </c>
      <c r="H61" s="168"/>
      <c r="K61" s="103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8"/>
    </row>
    <row r="63" spans="1:12" x14ac:dyDescent="0.25">
      <c r="H63" s="168"/>
    </row>
    <row r="64" spans="1:12" x14ac:dyDescent="0.25">
      <c r="A64" s="8"/>
      <c r="B64" s="21" t="s">
        <v>28</v>
      </c>
      <c r="C64" s="8"/>
      <c r="D64" s="116"/>
      <c r="E64" s="8"/>
      <c r="F64" s="137" t="s">
        <v>157</v>
      </c>
      <c r="G64" s="9"/>
      <c r="H64" s="160"/>
      <c r="I64" s="96"/>
      <c r="J64" s="51"/>
      <c r="K64" s="58">
        <f>SUM(H65:H108)</f>
        <v>0</v>
      </c>
    </row>
    <row r="65" spans="1:12" x14ac:dyDescent="0.25">
      <c r="A65" t="s">
        <v>57</v>
      </c>
      <c r="H65" s="159"/>
      <c r="K65" s="103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H66" s="159"/>
      <c r="K66" s="103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H67" s="159"/>
      <c r="K67" s="103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H68" s="159"/>
      <c r="K68" s="103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H69" s="159"/>
      <c r="K69" s="103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H70" s="159"/>
      <c r="K70" s="103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H71" s="159"/>
      <c r="K71" s="103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H72" s="159"/>
      <c r="K72" s="103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H73" s="159"/>
      <c r="K73" s="103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H74" s="159"/>
      <c r="K74" s="103" t="str">
        <f t="shared" si="2"/>
        <v/>
      </c>
      <c r="L74" s="63" t="str">
        <f t="shared" si="3"/>
        <v/>
      </c>
    </row>
    <row r="75" spans="1:12" x14ac:dyDescent="0.25">
      <c r="H75" s="159"/>
      <c r="K75" s="103" t="str">
        <f t="shared" si="2"/>
        <v/>
      </c>
      <c r="L75" s="63" t="str">
        <f t="shared" si="3"/>
        <v/>
      </c>
    </row>
    <row r="76" spans="1:12" x14ac:dyDescent="0.25">
      <c r="H76" s="159"/>
      <c r="K76" s="103" t="str">
        <f t="shared" si="2"/>
        <v/>
      </c>
      <c r="L76" s="63" t="str">
        <f t="shared" si="3"/>
        <v/>
      </c>
    </row>
    <row r="77" spans="1:12" x14ac:dyDescent="0.25">
      <c r="H77" s="159"/>
      <c r="K77" s="103" t="str">
        <f t="shared" si="2"/>
        <v/>
      </c>
      <c r="L77" s="63" t="str">
        <f t="shared" si="3"/>
        <v/>
      </c>
    </row>
    <row r="78" spans="1:12" x14ac:dyDescent="0.25">
      <c r="H78" s="159"/>
      <c r="K78" s="103" t="str">
        <f t="shared" si="2"/>
        <v/>
      </c>
      <c r="L78" s="63" t="str">
        <f t="shared" si="3"/>
        <v/>
      </c>
    </row>
    <row r="79" spans="1:12" x14ac:dyDescent="0.25">
      <c r="H79" s="159"/>
      <c r="K79" s="103" t="str">
        <f t="shared" si="2"/>
        <v/>
      </c>
      <c r="L79" s="63" t="str">
        <f t="shared" si="3"/>
        <v/>
      </c>
    </row>
    <row r="80" spans="1:12" x14ac:dyDescent="0.25">
      <c r="H80" s="159"/>
      <c r="K80" s="103" t="str">
        <f t="shared" si="2"/>
        <v/>
      </c>
      <c r="L80" s="63" t="str">
        <f t="shared" si="3"/>
        <v/>
      </c>
    </row>
    <row r="81" spans="8:12" x14ac:dyDescent="0.25">
      <c r="H81" s="159"/>
      <c r="K81" s="103" t="str">
        <f t="shared" si="2"/>
        <v/>
      </c>
      <c r="L81" s="63" t="str">
        <f t="shared" si="3"/>
        <v/>
      </c>
    </row>
    <row r="82" spans="8:12" x14ac:dyDescent="0.25">
      <c r="H82" s="159"/>
      <c r="K82" s="103" t="str">
        <f t="shared" si="2"/>
        <v/>
      </c>
      <c r="L82" s="63" t="str">
        <f t="shared" si="3"/>
        <v/>
      </c>
    </row>
    <row r="83" spans="8:12" x14ac:dyDescent="0.25">
      <c r="H83" s="159"/>
      <c r="K83" s="103" t="str">
        <f t="shared" si="2"/>
        <v/>
      </c>
      <c r="L83" s="63" t="str">
        <f t="shared" si="3"/>
        <v/>
      </c>
    </row>
    <row r="84" spans="8:12" x14ac:dyDescent="0.25">
      <c r="H84" s="159"/>
      <c r="K84" s="103" t="str">
        <f t="shared" si="2"/>
        <v/>
      </c>
      <c r="L84" s="63" t="str">
        <f t="shared" si="3"/>
        <v/>
      </c>
    </row>
    <row r="85" spans="8:12" x14ac:dyDescent="0.25">
      <c r="H85" s="159"/>
      <c r="K85" s="103" t="str">
        <f t="shared" si="2"/>
        <v/>
      </c>
      <c r="L85" s="63" t="str">
        <f t="shared" si="3"/>
        <v/>
      </c>
    </row>
    <row r="86" spans="8:12" x14ac:dyDescent="0.25">
      <c r="H86" s="159"/>
      <c r="K86" s="103" t="str">
        <f t="shared" si="2"/>
        <v/>
      </c>
      <c r="L86" s="63" t="str">
        <f t="shared" si="3"/>
        <v/>
      </c>
    </row>
    <row r="87" spans="8:12" x14ac:dyDescent="0.25">
      <c r="H87" s="159"/>
    </row>
    <row r="88" spans="8:12" x14ac:dyDescent="0.25">
      <c r="H88" s="159"/>
    </row>
    <row r="109" spans="1:12" x14ac:dyDescent="0.25">
      <c r="A109" s="11"/>
      <c r="B109" s="20" t="s">
        <v>31</v>
      </c>
      <c r="C109" s="11"/>
      <c r="D109" s="117"/>
      <c r="E109" s="11"/>
      <c r="F109" s="138" t="s">
        <v>158</v>
      </c>
      <c r="G109" s="12"/>
      <c r="H109" s="161"/>
      <c r="I109" s="97"/>
      <c r="J109" s="52"/>
      <c r="K109" s="59">
        <f>SUM(H110:H159)</f>
        <v>0</v>
      </c>
    </row>
    <row r="110" spans="1:12" x14ac:dyDescent="0.25">
      <c r="A110" t="s">
        <v>57</v>
      </c>
      <c r="B110" s="132"/>
      <c r="C110" s="132"/>
      <c r="D110" s="132"/>
      <c r="E110" s="132"/>
      <c r="F110" s="132"/>
      <c r="G110" s="132"/>
      <c r="H110" s="162"/>
      <c r="K110" s="103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32"/>
      <c r="C111" s="132"/>
      <c r="D111" s="132"/>
      <c r="E111" s="132"/>
      <c r="F111" s="132"/>
      <c r="G111" s="132"/>
      <c r="H111" s="162"/>
      <c r="K111" s="103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32"/>
      <c r="C112" s="132"/>
      <c r="D112" s="132"/>
      <c r="E112" s="132"/>
      <c r="F112" s="132"/>
      <c r="G112" s="132"/>
      <c r="H112" s="162"/>
      <c r="K112" s="103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32"/>
      <c r="C113" s="132"/>
      <c r="D113" s="132"/>
      <c r="E113" s="132"/>
      <c r="F113" s="132"/>
      <c r="G113" s="132"/>
      <c r="H113" s="162"/>
      <c r="K113" s="103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32"/>
      <c r="C114" s="132"/>
      <c r="D114" s="132"/>
      <c r="E114" s="132"/>
      <c r="F114" s="132"/>
      <c r="G114" s="132"/>
      <c r="H114" s="162"/>
      <c r="K114" s="103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32"/>
      <c r="C115" s="132"/>
      <c r="D115" s="132"/>
      <c r="E115" s="132"/>
      <c r="F115" s="132"/>
      <c r="G115" s="132"/>
      <c r="H115" s="162"/>
      <c r="K115" s="103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32"/>
      <c r="C116" s="132"/>
      <c r="D116" s="132"/>
      <c r="E116" s="132"/>
      <c r="F116" s="132"/>
      <c r="G116" s="132"/>
      <c r="H116" s="162"/>
      <c r="K116" s="103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32"/>
      <c r="C117" s="132"/>
      <c r="D117" s="132"/>
      <c r="E117" s="132"/>
      <c r="F117" s="132"/>
      <c r="G117" s="132"/>
      <c r="H117" s="162"/>
      <c r="K117" s="103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32"/>
      <c r="C118" s="132"/>
      <c r="D118" s="132"/>
      <c r="E118" s="132"/>
      <c r="F118" s="132"/>
      <c r="G118" s="132"/>
      <c r="H118" s="162"/>
      <c r="K118" s="103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32"/>
      <c r="C119" s="132"/>
      <c r="D119" s="132"/>
      <c r="E119" s="132"/>
      <c r="F119" s="132"/>
      <c r="G119" s="132"/>
      <c r="H119" s="162"/>
      <c r="K119" s="103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32"/>
      <c r="C120" s="132"/>
      <c r="D120" s="132"/>
      <c r="E120" s="132"/>
      <c r="F120" s="132"/>
      <c r="G120" s="132"/>
      <c r="H120" s="162"/>
      <c r="K120" s="103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32"/>
      <c r="C121" s="132"/>
      <c r="D121" s="132"/>
      <c r="E121" s="132"/>
      <c r="F121" s="132"/>
      <c r="G121" s="132"/>
      <c r="H121" s="162"/>
      <c r="K121" s="103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32"/>
      <c r="C122" s="132"/>
      <c r="D122" s="132"/>
      <c r="E122" s="132"/>
      <c r="F122" s="132"/>
      <c r="G122" s="132"/>
      <c r="H122" s="162"/>
      <c r="K122" s="103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32"/>
      <c r="C123" s="132"/>
      <c r="D123" s="132"/>
      <c r="E123" s="132"/>
      <c r="F123" s="132"/>
      <c r="G123" s="132"/>
      <c r="H123" s="162"/>
      <c r="K123" s="103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32"/>
      <c r="C124" s="132"/>
      <c r="D124" s="132"/>
      <c r="E124" s="132"/>
      <c r="F124" s="132"/>
      <c r="G124" s="132"/>
      <c r="H124" s="162"/>
      <c r="K124" s="103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32"/>
      <c r="C125" s="132"/>
      <c r="D125" s="132"/>
      <c r="E125" s="132"/>
      <c r="F125" s="132"/>
      <c r="G125" s="132"/>
      <c r="H125" s="162"/>
      <c r="K125" s="103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32"/>
      <c r="C126" s="132"/>
      <c r="D126" s="132"/>
      <c r="E126" s="132"/>
      <c r="F126" s="132"/>
      <c r="G126" s="132"/>
      <c r="H126" s="162"/>
      <c r="K126" s="103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32"/>
      <c r="C127" s="132"/>
      <c r="D127" s="132"/>
      <c r="E127" s="132"/>
      <c r="F127" s="132"/>
      <c r="G127" s="132"/>
      <c r="H127" s="162"/>
      <c r="K127" s="103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32"/>
      <c r="C128" s="132"/>
      <c r="D128" s="132"/>
      <c r="E128" s="132"/>
      <c r="F128" s="132"/>
      <c r="G128" s="132"/>
      <c r="H128" s="162"/>
      <c r="K128" s="103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32"/>
      <c r="C129" s="132"/>
      <c r="D129" s="132"/>
      <c r="E129" s="132"/>
      <c r="F129" s="132"/>
      <c r="G129" s="132"/>
      <c r="H129" s="162"/>
      <c r="K129" s="103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32"/>
      <c r="C130" s="132"/>
      <c r="D130" s="132"/>
      <c r="E130" s="132"/>
      <c r="F130" s="132"/>
      <c r="G130" s="132"/>
      <c r="H130" s="162"/>
      <c r="K130" s="103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32"/>
      <c r="C131" s="132"/>
      <c r="D131" s="132"/>
      <c r="E131" s="132"/>
      <c r="F131" s="132"/>
      <c r="G131" s="132"/>
      <c r="H131" s="162"/>
      <c r="K131" s="103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32"/>
      <c r="C132" s="132"/>
      <c r="D132" s="132"/>
      <c r="E132" s="132"/>
      <c r="F132" s="132"/>
      <c r="G132" s="132"/>
      <c r="H132" s="162"/>
    </row>
    <row r="133" spans="1:12" x14ac:dyDescent="0.25">
      <c r="A133" t="s">
        <v>57</v>
      </c>
      <c r="B133" s="132"/>
      <c r="C133" s="132"/>
      <c r="D133" s="132"/>
      <c r="E133" s="132"/>
      <c r="F133" s="132"/>
      <c r="G133" s="132"/>
      <c r="H133" s="162"/>
    </row>
    <row r="134" spans="1:12" x14ac:dyDescent="0.25">
      <c r="A134" t="s">
        <v>57</v>
      </c>
      <c r="B134" s="132"/>
      <c r="C134" s="132"/>
      <c r="D134" s="132"/>
      <c r="E134" s="132"/>
      <c r="F134" s="132"/>
      <c r="G134" s="132"/>
      <c r="H134" s="162"/>
    </row>
    <row r="135" spans="1:12" x14ac:dyDescent="0.25">
      <c r="A135" t="s">
        <v>57</v>
      </c>
      <c r="B135" s="132"/>
      <c r="C135" s="132"/>
      <c r="D135" s="132"/>
      <c r="E135" s="132"/>
      <c r="F135" s="132"/>
      <c r="G135" s="132"/>
      <c r="H135" s="162"/>
    </row>
    <row r="136" spans="1:12" x14ac:dyDescent="0.25">
      <c r="A136" t="s">
        <v>57</v>
      </c>
      <c r="B136" s="132"/>
      <c r="C136" s="132"/>
      <c r="D136" s="132"/>
      <c r="E136" s="132"/>
      <c r="F136" s="132"/>
      <c r="G136" s="132"/>
      <c r="H136" s="162"/>
    </row>
    <row r="137" spans="1:12" x14ac:dyDescent="0.25">
      <c r="A137" t="s">
        <v>57</v>
      </c>
      <c r="B137" s="132"/>
      <c r="C137" s="132"/>
      <c r="D137" s="132"/>
      <c r="E137" s="132"/>
      <c r="F137" s="132"/>
      <c r="G137" s="132"/>
      <c r="H137" s="162"/>
    </row>
    <row r="138" spans="1:12" x14ac:dyDescent="0.25">
      <c r="A138" t="s">
        <v>57</v>
      </c>
      <c r="B138" s="132"/>
      <c r="C138" s="132"/>
      <c r="D138" s="132"/>
      <c r="E138" s="132"/>
      <c r="F138" s="132"/>
      <c r="G138" s="132"/>
      <c r="H138" s="162"/>
    </row>
    <row r="139" spans="1:12" x14ac:dyDescent="0.25">
      <c r="A139" t="s">
        <v>57</v>
      </c>
      <c r="B139" s="132"/>
      <c r="C139" s="132"/>
      <c r="D139" s="132"/>
      <c r="E139" s="132"/>
      <c r="F139" s="132"/>
      <c r="G139" s="132"/>
      <c r="H139" s="162"/>
    </row>
    <row r="140" spans="1:12" x14ac:dyDescent="0.25">
      <c r="A140" t="s">
        <v>57</v>
      </c>
      <c r="B140" s="132"/>
      <c r="C140" s="132"/>
      <c r="D140" s="132"/>
      <c r="E140" s="132"/>
      <c r="F140" s="132"/>
      <c r="G140" s="132"/>
      <c r="H140" s="162"/>
    </row>
    <row r="141" spans="1:12" x14ac:dyDescent="0.25">
      <c r="A141" t="s">
        <v>57</v>
      </c>
      <c r="B141" s="132"/>
      <c r="C141" s="132"/>
      <c r="D141" s="132"/>
      <c r="E141" s="132"/>
      <c r="F141" s="132"/>
      <c r="G141" s="132"/>
      <c r="H141" s="162"/>
    </row>
    <row r="142" spans="1:12" x14ac:dyDescent="0.25">
      <c r="A142" t="s">
        <v>57</v>
      </c>
      <c r="B142" s="133"/>
      <c r="C142" s="133"/>
      <c r="D142" s="133"/>
      <c r="E142" s="133"/>
      <c r="F142" s="133"/>
      <c r="G142" s="133"/>
      <c r="H142" s="163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8"/>
      <c r="E160" s="13"/>
      <c r="F160" s="14"/>
      <c r="G160" s="14"/>
      <c r="H160" s="164" t="s">
        <v>32</v>
      </c>
      <c r="I160" s="98"/>
      <c r="J160" s="53"/>
      <c r="K160" s="130">
        <f>SUM(K2:K136)</f>
        <v>36450</v>
      </c>
      <c r="L160" s="60"/>
    </row>
    <row r="163" spans="1:12" x14ac:dyDescent="0.25">
      <c r="I163" s="99" t="s">
        <v>15</v>
      </c>
      <c r="J163" s="54" t="s">
        <v>11</v>
      </c>
      <c r="K163" s="104" t="s">
        <v>34</v>
      </c>
      <c r="L163" s="42" t="s">
        <v>33</v>
      </c>
    </row>
    <row r="164" spans="1:12" x14ac:dyDescent="0.25">
      <c r="A164" s="143"/>
      <c r="B164" s="32" t="s">
        <v>36</v>
      </c>
      <c r="C164" s="143"/>
      <c r="I164" s="100" t="s">
        <v>1</v>
      </c>
      <c r="J164" s="82">
        <v>45438</v>
      </c>
      <c r="K164" s="105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100" t="s">
        <v>2</v>
      </c>
      <c r="J165" s="82"/>
      <c r="K165" s="105">
        <f>K32</f>
        <v>20000</v>
      </c>
      <c r="L165" s="61">
        <f t="shared" ref="L165:L168" si="6">10%*K165</f>
        <v>2000</v>
      </c>
    </row>
    <row r="166" spans="1:12" x14ac:dyDescent="0.25">
      <c r="B166" s="7" t="s">
        <v>38</v>
      </c>
      <c r="I166" s="100" t="s">
        <v>3</v>
      </c>
      <c r="J166" s="82"/>
      <c r="K166" s="105">
        <f>K64</f>
        <v>0</v>
      </c>
      <c r="L166" s="61">
        <f t="shared" si="6"/>
        <v>0</v>
      </c>
    </row>
    <row r="167" spans="1:12" x14ac:dyDescent="0.25">
      <c r="I167" s="100" t="s">
        <v>4</v>
      </c>
      <c r="J167" s="82"/>
      <c r="K167" s="105">
        <f>K109</f>
        <v>0</v>
      </c>
      <c r="L167" s="61">
        <f t="shared" si="6"/>
        <v>0</v>
      </c>
    </row>
    <row r="168" spans="1:12" ht="15.75" thickBot="1" x14ac:dyDescent="0.3">
      <c r="I168" s="100" t="s">
        <v>35</v>
      </c>
      <c r="J168" s="82"/>
      <c r="K168" s="105"/>
      <c r="L168" s="61">
        <f t="shared" si="6"/>
        <v>0</v>
      </c>
    </row>
    <row r="169" spans="1:12" ht="19.5" thickBot="1" x14ac:dyDescent="0.35">
      <c r="B169" s="140" t="s">
        <v>71</v>
      </c>
      <c r="C169" s="141"/>
      <c r="D169" s="142"/>
      <c r="E169" s="6" t="s">
        <v>164</v>
      </c>
      <c r="I169" s="101" t="s">
        <v>39</v>
      </c>
      <c r="J169" s="55"/>
      <c r="K169" s="106">
        <f>SUM(K164:K168)</f>
        <v>36450</v>
      </c>
      <c r="L169" s="62">
        <f>SUM(L164:L168)</f>
        <v>3645</v>
      </c>
    </row>
    <row r="170" spans="1:12" x14ac:dyDescent="0.25">
      <c r="A170" s="89" t="s">
        <v>64</v>
      </c>
      <c r="B170" s="87" t="s">
        <v>77</v>
      </c>
      <c r="C170" s="88"/>
      <c r="D170" s="119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2024-06-29T14:50:32Z</cp:lastPrinted>
  <dcterms:created xsi:type="dcterms:W3CDTF">2021-11-13T13:54:27Z</dcterms:created>
  <dcterms:modified xsi:type="dcterms:W3CDTF">2024-06-29T14:50:34Z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