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4\"/>
    </mc:Choice>
  </mc:AlternateContent>
  <xr:revisionPtr revIDLastSave="0" documentId="13_ncr:1_{7D771B8D-6F0A-4A47-A1C8-959751A673B8}" xr6:coauthVersionLast="47" xr6:coauthVersionMax="47" xr10:uidLastSave="{00000000-0000-0000-0000-000000000000}"/>
  <bookViews>
    <workbookView xWindow="1290" yWindow="570" windowWidth="24300" windowHeight="14280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Sales'!$A$1:$L$163</definedName>
    <definedName name="_xlnm.Print_Area" localSheetId="1">Interments!$A$1:$N$138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" i="2" l="1"/>
  <c r="L11" i="2"/>
  <c r="L12" i="2"/>
  <c r="L13" i="2"/>
  <c r="L14" i="2"/>
  <c r="L15" i="2"/>
  <c r="L16" i="2"/>
  <c r="L64" i="2" l="1"/>
  <c r="L63" i="2"/>
  <c r="L62" i="2"/>
  <c r="K102" i="3"/>
  <c r="L42" i="2"/>
  <c r="L33" i="2"/>
  <c r="L32" i="2"/>
  <c r="L31" i="2"/>
  <c r="L30" i="2"/>
  <c r="L29" i="2"/>
  <c r="K57" i="3"/>
  <c r="K32" i="3"/>
  <c r="K158" i="3" s="1"/>
  <c r="K2" i="3"/>
  <c r="K157" i="3" s="1"/>
  <c r="L28" i="2"/>
  <c r="K8" i="3"/>
  <c r="L8" i="3" s="1"/>
  <c r="K7" i="3"/>
  <c r="L7" i="3" s="1"/>
  <c r="K6" i="3"/>
  <c r="L6" i="3" s="1"/>
  <c r="K5" i="3"/>
  <c r="L5" i="3" s="1"/>
  <c r="K4" i="3"/>
  <c r="L4" i="3" s="1"/>
  <c r="L85" i="2"/>
  <c r="L84" i="2"/>
  <c r="L83" i="2"/>
  <c r="L82" i="2"/>
  <c r="L81" i="2"/>
  <c r="L80" i="2"/>
  <c r="L79" i="2"/>
  <c r="L98" i="2"/>
  <c r="L97" i="2"/>
  <c r="L96" i="2"/>
  <c r="L95" i="2"/>
  <c r="L94" i="2"/>
  <c r="L93" i="2"/>
  <c r="L92" i="2"/>
  <c r="L91" i="2"/>
  <c r="L90" i="2"/>
  <c r="L89" i="2"/>
  <c r="L88" i="2"/>
  <c r="L68" i="2"/>
  <c r="L67" i="2"/>
  <c r="L66" i="2"/>
  <c r="L65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6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1" i="2"/>
  <c r="L120" i="2"/>
  <c r="L119" i="2"/>
  <c r="L118" i="2"/>
  <c r="L117" i="2"/>
  <c r="L116" i="2"/>
  <c r="L115" i="2"/>
  <c r="L114" i="2"/>
  <c r="L113" i="2"/>
  <c r="L112" i="2"/>
  <c r="L111" i="2"/>
  <c r="L109" i="2"/>
  <c r="L108" i="2"/>
  <c r="L107" i="2"/>
  <c r="L106" i="2"/>
  <c r="L105" i="2"/>
  <c r="L104" i="2"/>
  <c r="L103" i="2"/>
  <c r="L102" i="2"/>
  <c r="L101" i="2"/>
  <c r="L99" i="2"/>
  <c r="L86" i="2"/>
  <c r="L77" i="2"/>
  <c r="L76" i="2"/>
  <c r="K110" i="2"/>
  <c r="K100" i="2"/>
  <c r="K87" i="2"/>
  <c r="K75" i="2"/>
  <c r="K55" i="2"/>
  <c r="K35" i="2"/>
  <c r="K10" i="2"/>
  <c r="K2" i="2"/>
  <c r="K124" i="3"/>
  <c r="L124" i="3" s="1"/>
  <c r="K123" i="3"/>
  <c r="L123" i="3" s="1"/>
  <c r="K122" i="3"/>
  <c r="L122" i="3" s="1"/>
  <c r="K121" i="3"/>
  <c r="L121" i="3" s="1"/>
  <c r="K120" i="3"/>
  <c r="L120" i="3" s="1"/>
  <c r="K119" i="3"/>
  <c r="L119" i="3" s="1"/>
  <c r="K118" i="3"/>
  <c r="L118" i="3" s="1"/>
  <c r="K117" i="3"/>
  <c r="L117" i="3" s="1"/>
  <c r="K116" i="3"/>
  <c r="L116" i="3" s="1"/>
  <c r="K115" i="3"/>
  <c r="L115" i="3" s="1"/>
  <c r="K114" i="3"/>
  <c r="L114" i="3" s="1"/>
  <c r="K113" i="3"/>
  <c r="L113" i="3" s="1"/>
  <c r="K112" i="3"/>
  <c r="L112" i="3" s="1"/>
  <c r="K111" i="3"/>
  <c r="L111" i="3" s="1"/>
  <c r="K110" i="3"/>
  <c r="L110" i="3" s="1"/>
  <c r="K109" i="3"/>
  <c r="L109" i="3" s="1"/>
  <c r="K108" i="3"/>
  <c r="L108" i="3" s="1"/>
  <c r="K107" i="3"/>
  <c r="L107" i="3" s="1"/>
  <c r="K106" i="3"/>
  <c r="L106" i="3" s="1"/>
  <c r="K105" i="3"/>
  <c r="L105" i="3" s="1"/>
  <c r="K104" i="3"/>
  <c r="L104" i="3" s="1"/>
  <c r="K103" i="3"/>
  <c r="L103" i="3" s="1"/>
  <c r="K79" i="3"/>
  <c r="L79" i="3" s="1"/>
  <c r="K78" i="3"/>
  <c r="L78" i="3" s="1"/>
  <c r="K77" i="3"/>
  <c r="L77" i="3" s="1"/>
  <c r="K76" i="3"/>
  <c r="L76" i="3" s="1"/>
  <c r="K75" i="3"/>
  <c r="L75" i="3" s="1"/>
  <c r="K74" i="3"/>
  <c r="L74" i="3" s="1"/>
  <c r="K73" i="3"/>
  <c r="L73" i="3" s="1"/>
  <c r="K72" i="3"/>
  <c r="L72" i="3" s="1"/>
  <c r="K71" i="3"/>
  <c r="L71" i="3" s="1"/>
  <c r="K70" i="3"/>
  <c r="L70" i="3" s="1"/>
  <c r="K69" i="3"/>
  <c r="L69" i="3" s="1"/>
  <c r="K68" i="3"/>
  <c r="L68" i="3" s="1"/>
  <c r="K67" i="3"/>
  <c r="L67" i="3" s="1"/>
  <c r="K66" i="3"/>
  <c r="L66" i="3" s="1"/>
  <c r="K65" i="3"/>
  <c r="L65" i="3" s="1"/>
  <c r="K64" i="3"/>
  <c r="L64" i="3" s="1"/>
  <c r="K63" i="3"/>
  <c r="L63" i="3" s="1"/>
  <c r="K62" i="3"/>
  <c r="L62" i="3" s="1"/>
  <c r="K61" i="3"/>
  <c r="L61" i="3" s="1"/>
  <c r="K60" i="3"/>
  <c r="L60" i="3" s="1"/>
  <c r="K59" i="3"/>
  <c r="L59" i="3" s="1"/>
  <c r="K58" i="3"/>
  <c r="L58" i="3" s="1"/>
  <c r="K54" i="3"/>
  <c r="L54" i="3" s="1"/>
  <c r="K53" i="3"/>
  <c r="L53" i="3" s="1"/>
  <c r="K3" i="3"/>
  <c r="L3" i="3" s="1"/>
  <c r="K27" i="3"/>
  <c r="L27" i="3" s="1"/>
  <c r="C18" i="1"/>
  <c r="C8" i="1"/>
  <c r="D8" i="1"/>
  <c r="N136" i="2"/>
  <c r="E8" i="1" s="1"/>
  <c r="L161" i="3"/>
  <c r="K153" i="3" l="1"/>
  <c r="K122" i="2"/>
  <c r="K128" i="2" s="1"/>
  <c r="M100" i="2"/>
  <c r="M134" i="2" s="1"/>
  <c r="D6" i="1" s="1"/>
  <c r="M10" i="2"/>
  <c r="L133" i="2" s="1"/>
  <c r="C5" i="1" s="1"/>
  <c r="K69" i="2"/>
  <c r="K127" i="2" s="1"/>
  <c r="M87" i="2"/>
  <c r="M133" i="2" s="1"/>
  <c r="D5" i="1" s="1"/>
  <c r="M35" i="2"/>
  <c r="L134" i="2" s="1"/>
  <c r="M55" i="2"/>
  <c r="L135" i="2" s="1"/>
  <c r="M75" i="2"/>
  <c r="M132" i="2" s="1"/>
  <c r="D4" i="1" s="1"/>
  <c r="M110" i="2"/>
  <c r="M135" i="2" s="1"/>
  <c r="D7" i="1" s="1"/>
  <c r="M2" i="2"/>
  <c r="L132" i="2" s="1"/>
  <c r="C4" i="1" s="1"/>
  <c r="K160" i="3"/>
  <c r="L160" i="3" s="1"/>
  <c r="D17" i="1" s="1"/>
  <c r="K159" i="3"/>
  <c r="L159" i="3" s="1"/>
  <c r="D16" i="1" s="1"/>
  <c r="N135" i="2" l="1"/>
  <c r="E7" i="1" s="1"/>
  <c r="C7" i="1"/>
  <c r="N132" i="2"/>
  <c r="E4" i="1" s="1"/>
  <c r="C16" i="1"/>
  <c r="C17" i="1"/>
  <c r="C14" i="1"/>
  <c r="N134" i="2"/>
  <c r="E6" i="1" s="1"/>
  <c r="M137" i="2"/>
  <c r="D9" i="1" s="1"/>
  <c r="N133" i="2"/>
  <c r="E5" i="1" s="1"/>
  <c r="M69" i="2"/>
  <c r="M127" i="2" s="1"/>
  <c r="L137" i="2"/>
  <c r="C6" i="1"/>
  <c r="M122" i="2"/>
  <c r="M128" i="2" s="1"/>
  <c r="L158" i="3"/>
  <c r="K129" i="2"/>
  <c r="F9" i="1" l="1"/>
  <c r="C9" i="1"/>
  <c r="L139" i="2"/>
  <c r="L157" i="3"/>
  <c r="D14" i="1" s="1"/>
  <c r="C15" i="1"/>
  <c r="K162" i="3"/>
  <c r="C19" i="1" s="1"/>
  <c r="N137" i="2"/>
  <c r="E9" i="1" s="1"/>
  <c r="M129" i="2"/>
  <c r="D15" i="1"/>
  <c r="E19" i="1" l="1"/>
  <c r="L162" i="3"/>
  <c r="D19" i="1" s="1"/>
</calcChain>
</file>

<file path=xl/sharedStrings.xml><?xml version="1.0" encoding="utf-8"?>
<sst xmlns="http://schemas.openxmlformats.org/spreadsheetml/2006/main" count="710" uniqueCount="202">
  <si>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</si>
  <si>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</si>
  <si>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</si>
  <si>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</si>
  <si>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</si>
  <si>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</si>
  <si>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</si>
  <si>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</si>
  <si>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</si>
  <si>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</si>
  <si>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</si>
  <si>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</si>
  <si>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</si>
  <si>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</si>
  <si>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</si>
  <si>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</si>
  <si>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</si>
  <si>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</si>
  <si>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</si>
  <si>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</si>
  <si>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</si>
  <si>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</si>
  <si>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</si>
  <si>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</si>
  <si>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</si>
  <si>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</si>
  <si>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</si>
  <si>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</si>
  <si>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</si>
  <si>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</si>
  <si>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</si>
  <si>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</si>
  <si>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</si>
  <si>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</si>
  <si>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</si>
  <si>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</si>
  <si>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</si>
  <si>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</si>
  <si>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</si>
  <si>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</si>
  <si>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</si>
  <si>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</si>
  <si>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</si>
  <si>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</si>
  <si>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</si>
  <si>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</si>
  <si>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</si>
  <si>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</si>
  <si>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</si>
  <si>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</si>
  <si>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</si>
  <si>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</si>
  <si>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</si>
  <si>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</si>
  <si>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</si>
  <si>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</si>
  <si>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</si>
  <si>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</si>
  <si>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</si>
  <si>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</si>
  <si>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</si>
  <si>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</si>
  <si>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Angelina E. Quaring</t>
  </si>
  <si>
    <t>Section:  J     Lot:  5   Grave: #1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</si>
  <si>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</si>
  <si>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</si>
  <si>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</si>
  <si>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</si>
  <si>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</si>
  <si>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</si>
  <si>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</si>
  <si>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</si>
  <si>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</si>
  <si>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</si>
  <si>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</si>
  <si>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</si>
  <si>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Convert Qty and Amount values from 'Text' to 'Num'</t>
  </si>
  <si>
    <t>Use QBO: Interments Report 1</t>
  </si>
  <si>
    <t>This Report includes payment plan deposits</t>
  </si>
  <si>
    <t>Section: K  Lot: 10  Graves: 4,5,6</t>
  </si>
  <si>
    <t>PM Review Summary: FY 2024</t>
  </si>
  <si>
    <t>01/01/2024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</si>
  <si>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</si>
  <si>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</si>
  <si>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</si>
  <si>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</si>
  <si>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</si>
  <si>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</si>
  <si>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</si>
  <si>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</si>
  <si>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</si>
  <si>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</si>
  <si>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</si>
  <si>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</si>
  <si>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</si>
  <si>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</si>
  <si>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</si>
  <si>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</si>
  <si>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</si>
  <si>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</si>
  <si>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</si>
  <si>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</si>
  <si>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</si>
  <si>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</si>
  <si>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</si>
  <si>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</si>
  <si>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</si>
  <si>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</si>
  <si>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</si>
  <si>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</si>
  <si>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</si>
  <si>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</si>
  <si>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</si>
  <si>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01/25/2024</t>
  </si>
  <si>
    <t>GO: Michael Thom, J6 #26</t>
  </si>
  <si>
    <t>CRE GO: Debra Oliver, K12 #19</t>
  </si>
  <si>
    <t>03/03/2024</t>
  </si>
  <si>
    <t>03/09/2024</t>
  </si>
  <si>
    <t>03/11/2024</t>
  </si>
  <si>
    <t>03/14/2024</t>
  </si>
  <si>
    <t>Panagiotis “Peter” Konstantinidis</t>
  </si>
  <si>
    <t>Section: K   Lot: 13    Grave:  1</t>
  </si>
  <si>
    <t>04/17/2024</t>
  </si>
  <si>
    <t>Ayres, Karen</t>
  </si>
  <si>
    <t>Section:  J     Lot:   15  Grave: 3</t>
  </si>
  <si>
    <t>04/19/2024</t>
  </si>
  <si>
    <t>Penner, Carolyn</t>
  </si>
  <si>
    <t>Section:   K    Lot:   16  Grave: 23 (Carolyn)</t>
  </si>
  <si>
    <t>Section:   K    Lot:   16  Grave: 22 (Kristen)</t>
  </si>
  <si>
    <t>04/20/2024</t>
  </si>
  <si>
    <t>St. James, Alison</t>
  </si>
  <si>
    <t>Section:  D  Lot:  409  Grave: 7 Alison C. St. James</t>
  </si>
  <si>
    <t>Section:  D  Lot:  409   Grave: 6 Robert P. St. James</t>
  </si>
  <si>
    <t>05/02/2024</t>
  </si>
  <si>
    <t>05/03/2024</t>
  </si>
  <si>
    <t>Hattery, Deborah and Michael</t>
  </si>
  <si>
    <t>Section:  K    Lot:  18   Grave: 10 (Michael)</t>
  </si>
  <si>
    <t>Section:  K    Lot:  18   Grave: 11 (Deborah))</t>
  </si>
  <si>
    <t>05/05/2024</t>
  </si>
  <si>
    <t>Pimm, Frank</t>
  </si>
  <si>
    <t>Section:   C    Lot: 358    Grave: 1</t>
  </si>
  <si>
    <t>05/07/2024</t>
  </si>
  <si>
    <t>Chalupiak, Donna</t>
  </si>
  <si>
    <t>Section:  J   Lot:  12 Grave: 16</t>
  </si>
  <si>
    <t>05/15/2024</t>
  </si>
  <si>
    <t>Cottrill, Phatsaphone &amp; Jason</t>
  </si>
  <si>
    <t>Section:  K  Lot: 19 Grave: 6</t>
  </si>
  <si>
    <t>05/18/2024</t>
  </si>
  <si>
    <t>Mr. George Porey</t>
  </si>
  <si>
    <t>Section:  J     Lot:  13   Grave: 15</t>
  </si>
  <si>
    <t>05/20/2024</t>
  </si>
  <si>
    <t>05/24/2024</t>
  </si>
  <si>
    <t>Betty Bryant</t>
  </si>
  <si>
    <t>Section:  F     Lot: 100    Grave: 7</t>
  </si>
  <si>
    <t>Gail &amp; Tim Tysall</t>
  </si>
  <si>
    <t>Section:   J    Lot:  17   Grave: 1</t>
  </si>
  <si>
    <t>Jan 01 - Mar 31</t>
  </si>
  <si>
    <t>April 01 - June 30</t>
  </si>
  <si>
    <t>July 01 - Sept 30</t>
  </si>
  <si>
    <t>Oct 01 - Dec 31</t>
  </si>
  <si>
    <t>03/21/2024</t>
  </si>
  <si>
    <t>Barnes, Bernadene</t>
  </si>
  <si>
    <t>Cremation Opening for Harold Barnes, F189 #3 (New opening)</t>
  </si>
  <si>
    <t>Merton H. Kays, FH:Fay Jenks</t>
  </si>
  <si>
    <t xml:space="preserve">Cremation Opening for Mary Barnes, F189 #4, no charge. </t>
  </si>
  <si>
    <t>then export to Excel</t>
  </si>
  <si>
    <t>04/05/2024</t>
  </si>
  <si>
    <t>Robert Arthur Sims</t>
  </si>
  <si>
    <t>Cre GO: Robert Sims, F7 #5</t>
  </si>
  <si>
    <t>04/10/2024</t>
  </si>
  <si>
    <t>Carole Gray</t>
  </si>
  <si>
    <t>05/22/2024</t>
  </si>
  <si>
    <t>Janet Kettell:Smith, George</t>
  </si>
  <si>
    <t>Prepaid: Cremation Opening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</si>
  <si>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</si>
  <si>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</si>
  <si>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</si>
  <si>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</si>
  <si>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</si>
  <si>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03/04/2024</t>
  </si>
  <si>
    <t>Cohen, Marvin and Pamela</t>
  </si>
  <si>
    <t>GO: Pamela Cohen, K13 #22</t>
  </si>
  <si>
    <t>04/08/2024</t>
  </si>
  <si>
    <t>Marilia Ladier</t>
  </si>
  <si>
    <t>GO: Marilia Ladier K11 #12</t>
  </si>
  <si>
    <t>04/24/2024</t>
  </si>
  <si>
    <t>Gleeson, James P.</t>
  </si>
  <si>
    <t>GO: James Gleeson, K24 #4</t>
  </si>
  <si>
    <t>04/30/2024</t>
  </si>
  <si>
    <t>Evans, Charles and Susan</t>
  </si>
  <si>
    <t>GO: Evans, Chariles K18 #3</t>
  </si>
  <si>
    <t>Lonski, Robert</t>
  </si>
  <si>
    <t>GO: Robert Lonski, F169 #7</t>
  </si>
  <si>
    <t>McHargue, Phyllis</t>
  </si>
  <si>
    <t>05/17/2024</t>
  </si>
  <si>
    <t>Van Patten, Brian</t>
  </si>
  <si>
    <t>GO: Brian Van Patten D466 #4</t>
  </si>
  <si>
    <t>GO: Phyllis McHargue, D392 #6</t>
  </si>
  <si>
    <t>GO: Panagiotis “Peter” Konstantinidis</t>
  </si>
  <si>
    <t>GO, A237 #7, Robert Harrington</t>
  </si>
  <si>
    <t>Cre GO: Justin Osborne, C373 #8</t>
  </si>
  <si>
    <t>Cre GO: Fay Jenks J21 #5.1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</si>
</sst>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  <numFmt numFmtId="167" formatCode="#,##0.00\ _€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7" fillId="0" borderId="3" xfId="1" applyFont="1" applyBorder="1" applyAlignment="1">
      <alignment horizontal="center" wrapText="1"/>
    </xf>
    <xf numFmtId="44" fontId="2" fillId="8" borderId="0" xfId="1" applyFont="1" applyFill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6" fontId="7" fillId="0" borderId="3" xfId="1" applyNumberFormat="1" applyFont="1" applyBorder="1" applyAlignment="1">
      <alignment horizontal="center" wrapText="1"/>
    </xf>
    <xf numFmtId="8" fontId="1" fillId="8" borderId="0" xfId="1" applyNumberFormat="1" applyFont="1" applyFill="1" applyAlignment="1">
      <alignment horizontal="center"/>
    </xf>
    <xf numFmtId="44" fontId="0" fillId="0" borderId="0" xfId="1" applyFont="1" applyAlignment="1">
      <alignment horizontal="center"/>
    </xf>
    <xf numFmtId="8" fontId="0" fillId="0" borderId="0" xfId="0" applyNumberFormat="1" applyAlignment="1">
      <alignment horizontal="center"/>
    </xf>
    <xf numFmtId="44" fontId="0" fillId="2" borderId="0" xfId="1" applyFont="1" applyFill="1" applyAlignment="1">
      <alignment horizontal="center"/>
    </xf>
    <xf numFmtId="44" fontId="0" fillId="4" borderId="0" xfId="1" applyFont="1" applyFill="1" applyAlignment="1">
      <alignment horizontal="center"/>
    </xf>
    <xf numFmtId="44" fontId="0" fillId="5" borderId="0" xfId="1" applyFont="1" applyFill="1" applyAlignment="1">
      <alignment horizontal="center"/>
    </xf>
    <xf numFmtId="44" fontId="0" fillId="7" borderId="0" xfId="1" applyFont="1" applyFill="1" applyAlignment="1">
      <alignment horizontal="center"/>
    </xf>
    <xf numFmtId="44" fontId="0" fillId="8" borderId="0" xfId="1" applyFont="1" applyFill="1" applyAlignment="1">
      <alignment horizontal="center"/>
    </xf>
    <xf numFmtId="44" fontId="5" fillId="0" borderId="0" xfId="1" applyFont="1" applyAlignment="1">
      <alignment horizontal="center"/>
    </xf>
    <xf numFmtId="44" fontId="3" fillId="5" borderId="0" xfId="1" applyFont="1" applyFill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6" fontId="2" fillId="8" borderId="0" xfId="0" applyNumberFormat="1" applyFont="1" applyFill="1" applyAlignment="1">
      <alignment horizontal="center"/>
    </xf>
    <xf numFmtId="6" fontId="0" fillId="10" borderId="0" xfId="0" applyNumberFormat="1" applyFill="1"/>
    <xf numFmtId="6" fontId="0" fillId="0" borderId="0" xfId="1" applyNumberFormat="1" applyFont="1" applyAlignment="1">
      <alignment horizontal="right"/>
    </xf>
    <xf numFmtId="6" fontId="0" fillId="0" borderId="0" xfId="1" applyNumberFormat="1" applyFont="1" applyFill="1" applyAlignment="1">
      <alignment horizontal="right"/>
    </xf>
    <xf numFmtId="6" fontId="8" fillId="0" borderId="0" xfId="1" applyNumberFormat="1" applyFont="1" applyFill="1" applyAlignment="1">
      <alignment horizontal="right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167" fontId="11" fillId="0" borderId="1" xfId="0" applyNumberFormat="1" applyFont="1" applyBorder="1" applyAlignment="1">
      <alignment horizontal="right" wrapText="1"/>
    </xf>
    <xf numFmtId="0" fontId="11" fillId="11" borderId="1" xfId="0" applyFont="1" applyFill="1" applyBorder="1" applyAlignment="1">
      <alignment horizontal="left" wrapText="1"/>
    </xf>
    <xf numFmtId="167" fontId="11" fillId="11" borderId="1" xfId="0" applyNumberFormat="1" applyFont="1" applyFill="1" applyBorder="1" applyAlignment="1">
      <alignment horizontal="righ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167" fontId="12" fillId="0" borderId="0" xfId="0" applyNumberFormat="1" applyFont="1" applyAlignment="1">
      <alignment horizontal="righ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44" fontId="0" fillId="10" borderId="0" xfId="1" applyFont="1" applyFill="1" applyAlignment="1">
      <alignment horizontal="center"/>
    </xf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activeCell="G4" sqref="G4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152" t="s">
        <v>80</v>
      </c>
      <c r="B1" s="152"/>
      <c r="C1" s="152"/>
      <c r="D1" s="152"/>
      <c r="E1" s="152"/>
    </row>
    <row r="2" spans="1:12" x14ac:dyDescent="0.25">
      <c r="A2" s="3" t="s">
        <v>0</v>
      </c>
      <c r="B2" s="3"/>
      <c r="C2" s="3"/>
      <c r="D2" s="130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31">
        <v>45438</v>
      </c>
      <c r="C4" s="3">
        <f>Interments!L132</f>
        <v>3</v>
      </c>
      <c r="D4" s="132">
        <f>Interments!M132</f>
        <v>4</v>
      </c>
      <c r="E4" s="133">
        <f>Interments!N132</f>
        <v>245</v>
      </c>
      <c r="F4" s="137">
        <v>245</v>
      </c>
    </row>
    <row r="5" spans="1:12" x14ac:dyDescent="0.25">
      <c r="A5" s="3" t="s">
        <v>2</v>
      </c>
      <c r="B5" s="131"/>
      <c r="C5" s="3">
        <f>Interments!L133</f>
        <v>2</v>
      </c>
      <c r="D5" s="132">
        <f>Interments!M133</f>
        <v>6</v>
      </c>
      <c r="E5" s="133">
        <f>Interments!N133</f>
        <v>280</v>
      </c>
      <c r="F5" s="137"/>
      <c r="G5" s="134"/>
      <c r="L5" s="134"/>
    </row>
    <row r="6" spans="1:12" x14ac:dyDescent="0.25">
      <c r="A6" s="3" t="s">
        <v>3</v>
      </c>
      <c r="B6" s="131"/>
      <c r="C6" s="3">
        <f>Interments!L134</f>
        <v>0</v>
      </c>
      <c r="D6" s="132">
        <f>Interments!M134</f>
        <v>0</v>
      </c>
      <c r="E6" s="133">
        <f>Interments!N134</f>
        <v>0</v>
      </c>
      <c r="F6" s="137"/>
    </row>
    <row r="7" spans="1:12" x14ac:dyDescent="0.25">
      <c r="A7" s="3" t="s">
        <v>4</v>
      </c>
      <c r="B7" s="131"/>
      <c r="C7" s="3">
        <f>Interments!L135</f>
        <v>0</v>
      </c>
      <c r="D7" s="132">
        <f>Interments!M135</f>
        <v>0</v>
      </c>
      <c r="E7" s="133">
        <f>Interments!N135</f>
        <v>0</v>
      </c>
      <c r="F7" s="137"/>
    </row>
    <row r="8" spans="1:12" x14ac:dyDescent="0.25">
      <c r="A8" s="3" t="s">
        <v>5</v>
      </c>
      <c r="B8" s="131"/>
      <c r="C8" s="3">
        <f>Interments!L136</f>
        <v>0</v>
      </c>
      <c r="D8" s="132">
        <f>Interments!M136</f>
        <v>0</v>
      </c>
      <c r="E8" s="133">
        <f>Interments!N136</f>
        <v>0</v>
      </c>
      <c r="F8" s="137"/>
    </row>
    <row r="9" spans="1:12" x14ac:dyDescent="0.25">
      <c r="A9" s="3" t="s">
        <v>44</v>
      </c>
      <c r="B9" s="131"/>
      <c r="C9" s="3">
        <f>Interments!L137</f>
        <v>5</v>
      </c>
      <c r="D9" s="132">
        <f>Interments!M137</f>
        <v>10</v>
      </c>
      <c r="E9" s="149">
        <f>Interments!N137</f>
        <v>525</v>
      </c>
      <c r="F9" s="151">
        <f>SUM(F4:F8)</f>
        <v>245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35"/>
      <c r="C12" s="3"/>
      <c r="D12" s="130"/>
      <c r="E12" s="130"/>
    </row>
    <row r="13" spans="1:12" x14ac:dyDescent="0.25">
      <c r="A13" s="3" t="s">
        <v>15</v>
      </c>
      <c r="B13" s="135" t="s">
        <v>11</v>
      </c>
      <c r="C13" s="133" t="s">
        <v>34</v>
      </c>
      <c r="D13" s="133" t="s">
        <v>33</v>
      </c>
      <c r="E13" s="133" t="s">
        <v>8</v>
      </c>
    </row>
    <row r="14" spans="1:12" x14ac:dyDescent="0.25">
      <c r="A14" s="3" t="s">
        <v>1</v>
      </c>
      <c r="B14" s="131">
        <v>45438</v>
      </c>
      <c r="C14" s="133">
        <f>'Grave Sales'!K157</f>
        <v>16450</v>
      </c>
      <c r="D14" s="133">
        <f>'Grave Sales'!L157</f>
        <v>1645</v>
      </c>
      <c r="E14" s="136">
        <v>1645</v>
      </c>
      <c r="G14" s="134"/>
    </row>
    <row r="15" spans="1:12" x14ac:dyDescent="0.25">
      <c r="A15" s="3" t="s">
        <v>2</v>
      </c>
      <c r="B15" s="131"/>
      <c r="C15" s="133">
        <f>'Grave Sales'!K158</f>
        <v>14700</v>
      </c>
      <c r="D15" s="133">
        <f>'Grave Sales'!L158</f>
        <v>1470</v>
      </c>
      <c r="E15" s="136"/>
      <c r="G15" s="134"/>
      <c r="L15" s="134"/>
    </row>
    <row r="16" spans="1:12" x14ac:dyDescent="0.25">
      <c r="A16" s="3" t="s">
        <v>3</v>
      </c>
      <c r="B16" s="131"/>
      <c r="C16" s="133">
        <f>'Grave Sales'!K159</f>
        <v>0</v>
      </c>
      <c r="D16" s="133">
        <f>'Grave Sales'!L159</f>
        <v>0</v>
      </c>
      <c r="E16" s="136"/>
    </row>
    <row r="17" spans="1:5" x14ac:dyDescent="0.25">
      <c r="A17" s="3" t="s">
        <v>4</v>
      </c>
      <c r="B17" s="131"/>
      <c r="C17" s="133">
        <f>'Grave Sales'!K160</f>
        <v>0</v>
      </c>
      <c r="D17" s="133">
        <f>'Grave Sales'!L160</f>
        <v>0</v>
      </c>
      <c r="E17" s="136"/>
    </row>
    <row r="18" spans="1:5" x14ac:dyDescent="0.25">
      <c r="A18" s="3" t="s">
        <v>5</v>
      </c>
      <c r="B18" s="131"/>
      <c r="C18" s="133">
        <f>'Grave Sales'!K161</f>
        <v>0</v>
      </c>
      <c r="D18" s="133"/>
      <c r="E18" s="136"/>
    </row>
    <row r="19" spans="1:5" x14ac:dyDescent="0.25">
      <c r="A19" s="3" t="s">
        <v>44</v>
      </c>
      <c r="B19" s="131"/>
      <c r="C19" s="133">
        <f>'Grave Sales'!K162</f>
        <v>31150</v>
      </c>
      <c r="D19" s="149">
        <f>'Grave Sales'!L162</f>
        <v>3115</v>
      </c>
      <c r="E19" s="150">
        <f>SUM(E14:E18)</f>
        <v>1645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40"/>
  <sheetViews>
    <sheetView zoomScale="90" zoomScaleNormal="90" workbookViewId="0">
      <pane ySplit="1" topLeftCell="A125" activePane="bottomLeft" state="frozen"/>
      <selection activeCell="D1" sqref="D1"/>
      <selection pane="bottomLeft" activeCell="K133" sqref="K133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1.5703125" customWidth="1"/>
    <col min="7" max="7" width="24.42578125" style="7" customWidth="1"/>
    <col min="8" max="8" width="13.85546875" style="113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84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156</v>
      </c>
      <c r="G2" s="25"/>
      <c r="H2" s="85"/>
      <c r="I2" s="25"/>
      <c r="J2" s="25"/>
      <c r="K2" s="68">
        <f>SUM(H3:H9)</f>
        <v>1800</v>
      </c>
      <c r="L2" s="27"/>
      <c r="M2" s="28">
        <f>SUM(L3:L10)</f>
        <v>3</v>
      </c>
      <c r="N2" s="28" t="s">
        <v>1</v>
      </c>
    </row>
    <row r="3" spans="1:14" x14ac:dyDescent="0.25">
      <c r="A3" s="2" t="s">
        <v>16</v>
      </c>
      <c r="B3" t="s">
        <v>66</v>
      </c>
      <c r="C3" s="162" t="s">
        <v>82</v>
      </c>
      <c r="D3" s="162">
        <v>2134</v>
      </c>
      <c r="E3" s="162" t="s">
        <v>85</v>
      </c>
      <c r="F3" s="162" t="s">
        <v>115</v>
      </c>
      <c r="G3" s="163">
        <v>-1</v>
      </c>
      <c r="H3" s="164">
        <v>600</v>
      </c>
      <c r="L3" s="16">
        <f t="shared" ref="L3:L9" si="0">IF(G3=-1,1,"")</f>
        <v>1</v>
      </c>
      <c r="M3" s="16"/>
      <c r="N3" s="16"/>
    </row>
    <row r="4" spans="1:14" ht="24.75" x14ac:dyDescent="0.25">
      <c r="A4" s="2" t="s">
        <v>16</v>
      </c>
      <c r="B4" t="s">
        <v>66</v>
      </c>
      <c r="C4" s="162" t="s">
        <v>160</v>
      </c>
      <c r="D4" s="162">
        <v>2151</v>
      </c>
      <c r="E4" s="162" t="s">
        <v>161</v>
      </c>
      <c r="F4" s="162" t="s">
        <v>164</v>
      </c>
      <c r="G4" s="163">
        <v>0</v>
      </c>
      <c r="H4" s="164">
        <v>0</v>
      </c>
      <c r="L4" s="16" t="str">
        <f t="shared" si="0"/>
        <v/>
      </c>
      <c r="M4" s="16"/>
      <c r="N4" s="16"/>
    </row>
    <row r="5" spans="1:14" ht="24.75" x14ac:dyDescent="0.25">
      <c r="A5" s="2" t="s">
        <v>16</v>
      </c>
      <c r="B5" t="s">
        <v>66</v>
      </c>
      <c r="C5" s="162" t="s">
        <v>160</v>
      </c>
      <c r="D5" s="162">
        <v>2151</v>
      </c>
      <c r="E5" s="162" t="s">
        <v>161</v>
      </c>
      <c r="F5" s="162" t="s">
        <v>162</v>
      </c>
      <c r="G5" s="163">
        <v>-1</v>
      </c>
      <c r="H5" s="164">
        <v>600</v>
      </c>
      <c r="L5" s="16">
        <f t="shared" si="0"/>
        <v>1</v>
      </c>
      <c r="M5" s="16"/>
      <c r="N5" s="16"/>
    </row>
    <row r="6" spans="1:14" ht="24.75" x14ac:dyDescent="0.25">
      <c r="A6" s="2" t="s">
        <v>16</v>
      </c>
      <c r="B6" t="s">
        <v>66</v>
      </c>
      <c r="C6" s="162" t="s">
        <v>160</v>
      </c>
      <c r="D6" s="162">
        <v>2153</v>
      </c>
      <c r="E6" s="162" t="s">
        <v>163</v>
      </c>
      <c r="F6" s="162" t="s">
        <v>201</v>
      </c>
      <c r="G6" s="163">
        <v>-1</v>
      </c>
      <c r="H6" s="164">
        <v>600</v>
      </c>
      <c r="L6" s="16">
        <f t="shared" si="0"/>
        <v>1</v>
      </c>
      <c r="M6" s="16"/>
      <c r="N6" s="16"/>
    </row>
    <row r="7" spans="1:14" x14ac:dyDescent="0.25">
      <c r="A7" s="2" t="s">
        <v>16</v>
      </c>
      <c r="B7" t="s">
        <v>66</v>
      </c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66</v>
      </c>
      <c r="L8" s="16" t="str">
        <f t="shared" si="0"/>
        <v/>
      </c>
      <c r="M8" s="16"/>
      <c r="N8" s="16"/>
    </row>
    <row r="9" spans="1:14" x14ac:dyDescent="0.25">
      <c r="A9" s="2" t="s">
        <v>16</v>
      </c>
      <c r="L9" s="16" t="str">
        <f t="shared" si="0"/>
        <v/>
      </c>
      <c r="M9" s="16"/>
      <c r="N9" s="16"/>
    </row>
    <row r="10" spans="1:14" x14ac:dyDescent="0.25">
      <c r="A10" s="90"/>
      <c r="B10" s="91" t="s">
        <v>24</v>
      </c>
      <c r="C10" s="90"/>
      <c r="D10" s="165"/>
      <c r="E10" s="166"/>
      <c r="F10" s="91" t="s">
        <v>157</v>
      </c>
      <c r="G10" s="165"/>
      <c r="H10" s="167"/>
      <c r="I10" s="90"/>
      <c r="J10" s="90"/>
      <c r="K10" s="168">
        <f>SUM(H11:H34)</f>
        <v>1200</v>
      </c>
      <c r="L10" s="169"/>
      <c r="M10" s="170">
        <f>SUM(L11:L34)</f>
        <v>2</v>
      </c>
      <c r="N10" s="170" t="s">
        <v>2</v>
      </c>
    </row>
    <row r="11" spans="1:14" x14ac:dyDescent="0.25">
      <c r="A11" s="2" t="s">
        <v>16</v>
      </c>
      <c r="B11" t="s">
        <v>66</v>
      </c>
      <c r="C11" t="s">
        <v>166</v>
      </c>
      <c r="D11" s="7">
        <v>2155</v>
      </c>
      <c r="E11" t="s">
        <v>167</v>
      </c>
      <c r="F11" t="s">
        <v>168</v>
      </c>
      <c r="G11" s="7">
        <v>-1</v>
      </c>
      <c r="H11" s="114">
        <v>600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66</v>
      </c>
      <c r="C12" t="s">
        <v>169</v>
      </c>
      <c r="D12" s="7">
        <v>2157</v>
      </c>
      <c r="E12" t="s">
        <v>170</v>
      </c>
      <c r="F12" t="s">
        <v>200</v>
      </c>
      <c r="G12" s="7">
        <v>-1</v>
      </c>
      <c r="H12" s="114">
        <v>600</v>
      </c>
      <c r="L12" s="16">
        <f t="shared" si="1"/>
        <v>1</v>
      </c>
      <c r="M12" s="16"/>
      <c r="N12" s="16"/>
    </row>
    <row r="13" spans="1:14" x14ac:dyDescent="0.25">
      <c r="A13" s="2" t="s">
        <v>16</v>
      </c>
      <c r="B13" t="s">
        <v>66</v>
      </c>
      <c r="C13" t="s">
        <v>171</v>
      </c>
      <c r="D13" s="7">
        <v>2178</v>
      </c>
      <c r="E13" t="s">
        <v>172</v>
      </c>
      <c r="F13" t="s">
        <v>173</v>
      </c>
      <c r="G13" s="7">
        <v>0</v>
      </c>
      <c r="H13" s="114">
        <v>0</v>
      </c>
      <c r="L13" s="16" t="str">
        <f t="shared" si="1"/>
        <v/>
      </c>
      <c r="M13" s="16"/>
      <c r="N13" s="16"/>
    </row>
    <row r="14" spans="1:14" x14ac:dyDescent="0.25">
      <c r="A14" s="2" t="s">
        <v>16</v>
      </c>
      <c r="B14" t="s">
        <v>66</v>
      </c>
      <c r="E14"/>
      <c r="H14" s="114"/>
      <c r="L14" s="16" t="str">
        <f t="shared" si="1"/>
        <v/>
      </c>
      <c r="M14" s="16"/>
      <c r="N14" s="16"/>
    </row>
    <row r="15" spans="1:14" x14ac:dyDescent="0.25">
      <c r="A15" s="2" t="s">
        <v>16</v>
      </c>
      <c r="B15" t="s">
        <v>66</v>
      </c>
      <c r="E15"/>
      <c r="H15" s="114"/>
      <c r="L15" s="16" t="str">
        <f t="shared" si="1"/>
        <v/>
      </c>
      <c r="M15" s="16"/>
      <c r="N15" s="16"/>
    </row>
    <row r="16" spans="1:14" x14ac:dyDescent="0.25">
      <c r="A16" s="2" t="s">
        <v>16</v>
      </c>
      <c r="B16" t="s">
        <v>66</v>
      </c>
      <c r="E16"/>
      <c r="H16" s="114"/>
      <c r="L16" s="16" t="str">
        <f t="shared" si="1"/>
        <v/>
      </c>
      <c r="M16" s="16"/>
      <c r="N16" s="16"/>
    </row>
    <row r="17" spans="1:14" x14ac:dyDescent="0.25">
      <c r="A17" s="2" t="s">
        <v>16</v>
      </c>
      <c r="B17" t="s">
        <v>66</v>
      </c>
      <c r="E17"/>
      <c r="H17" s="114"/>
      <c r="L17" s="16" t="str">
        <f t="shared" si="1"/>
        <v/>
      </c>
      <c r="M17" s="16"/>
      <c r="N17" s="16"/>
    </row>
    <row r="18" spans="1:14" x14ac:dyDescent="0.25">
      <c r="A18" s="2" t="s">
        <v>16</v>
      </c>
      <c r="B18" t="s">
        <v>66</v>
      </c>
      <c r="E18"/>
      <c r="H18" s="114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66</v>
      </c>
      <c r="E19"/>
      <c r="H19" s="114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66</v>
      </c>
      <c r="E20"/>
      <c r="H20" s="114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66</v>
      </c>
      <c r="E21"/>
      <c r="H21" s="114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66</v>
      </c>
      <c r="E22"/>
      <c r="H22" s="114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66</v>
      </c>
      <c r="E23"/>
      <c r="H23" s="114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66</v>
      </c>
      <c r="E24"/>
      <c r="H24" s="114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66</v>
      </c>
      <c r="E25"/>
      <c r="H25" s="114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66</v>
      </c>
      <c r="E26"/>
      <c r="H26" s="114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66</v>
      </c>
      <c r="E27"/>
      <c r="H27" s="114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66</v>
      </c>
      <c r="G28" s="108"/>
      <c r="H28" s="114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66</v>
      </c>
      <c r="E29"/>
      <c r="H29" s="114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66</v>
      </c>
      <c r="E30"/>
      <c r="H30" s="114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66</v>
      </c>
      <c r="E31"/>
      <c r="H31" s="114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66</v>
      </c>
      <c r="E32"/>
      <c r="H32" s="114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66</v>
      </c>
      <c r="H33" s="114"/>
      <c r="L33" s="16" t="str">
        <f t="shared" si="1"/>
        <v/>
      </c>
      <c r="M33" s="16"/>
      <c r="N33" s="16"/>
    </row>
    <row r="34" spans="1:14" x14ac:dyDescent="0.25">
      <c r="A34" s="2" t="s">
        <v>16</v>
      </c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8"/>
      <c r="D35" s="77"/>
      <c r="E35" s="9"/>
      <c r="F35" s="153" t="s">
        <v>158</v>
      </c>
      <c r="G35" s="77"/>
      <c r="H35" s="115"/>
      <c r="I35" s="8"/>
      <c r="J35" s="8"/>
      <c r="K35" s="69">
        <f>SUM(H36:H54)</f>
        <v>0</v>
      </c>
      <c r="L35" s="4"/>
      <c r="M35" s="4">
        <f>SUM(L36:L54)</f>
        <v>0</v>
      </c>
      <c r="N35" s="4" t="s">
        <v>3</v>
      </c>
    </row>
    <row r="36" spans="1:14" x14ac:dyDescent="0.25">
      <c r="A36" s="2" t="s">
        <v>16</v>
      </c>
      <c r="B36" t="s">
        <v>66</v>
      </c>
      <c r="L36" s="16" t="str">
        <f t="shared" ref="L36:L54" si="2">IF(G36=-1,1,"")</f>
        <v/>
      </c>
      <c r="M36" s="16"/>
      <c r="N36" s="16"/>
    </row>
    <row r="37" spans="1:14" x14ac:dyDescent="0.25">
      <c r="A37" s="2" t="s">
        <v>16</v>
      </c>
      <c r="B37" t="s">
        <v>66</v>
      </c>
      <c r="L37" s="16">
        <v>0</v>
      </c>
      <c r="M37" s="16"/>
      <c r="N37" s="16"/>
    </row>
    <row r="38" spans="1:14" x14ac:dyDescent="0.25">
      <c r="A38" s="2" t="s">
        <v>16</v>
      </c>
      <c r="B38" t="s">
        <v>66</v>
      </c>
      <c r="L38" s="16" t="str">
        <f t="shared" si="2"/>
        <v/>
      </c>
      <c r="M38" s="16"/>
      <c r="N38" s="16"/>
    </row>
    <row r="39" spans="1:14" x14ac:dyDescent="0.25">
      <c r="A39" s="2" t="s">
        <v>16</v>
      </c>
      <c r="B39" t="s">
        <v>66</v>
      </c>
      <c r="L39" s="16" t="str">
        <f t="shared" si="2"/>
        <v/>
      </c>
      <c r="M39" s="16"/>
      <c r="N39" s="16"/>
    </row>
    <row r="40" spans="1:14" x14ac:dyDescent="0.25">
      <c r="A40" s="2" t="s">
        <v>16</v>
      </c>
      <c r="B40" t="s">
        <v>66</v>
      </c>
      <c r="L40" s="16" t="str">
        <f t="shared" si="2"/>
        <v/>
      </c>
      <c r="M40" s="16"/>
      <c r="N40" s="16"/>
    </row>
    <row r="41" spans="1:14" x14ac:dyDescent="0.25">
      <c r="A41" s="2" t="s">
        <v>16</v>
      </c>
      <c r="B41" t="s">
        <v>66</v>
      </c>
      <c r="L41" s="16" t="str">
        <f t="shared" si="2"/>
        <v/>
      </c>
      <c r="M41" s="16"/>
      <c r="N41" s="16"/>
    </row>
    <row r="42" spans="1:14" x14ac:dyDescent="0.25">
      <c r="A42" s="2" t="s">
        <v>16</v>
      </c>
      <c r="B42" t="s">
        <v>66</v>
      </c>
      <c r="L42" s="16" t="str">
        <f t="shared" si="2"/>
        <v/>
      </c>
      <c r="M42" s="16"/>
      <c r="N42" s="16"/>
    </row>
    <row r="43" spans="1:14" x14ac:dyDescent="0.25">
      <c r="A43" s="2" t="s">
        <v>16</v>
      </c>
      <c r="B43" t="s">
        <v>66</v>
      </c>
      <c r="L43" s="16" t="str">
        <f t="shared" si="2"/>
        <v/>
      </c>
      <c r="M43" s="16"/>
      <c r="N43" s="16"/>
    </row>
    <row r="44" spans="1:14" x14ac:dyDescent="0.25">
      <c r="A44" s="2" t="s">
        <v>16</v>
      </c>
      <c r="B44" t="s">
        <v>66</v>
      </c>
      <c r="L44" s="16" t="str">
        <f t="shared" si="2"/>
        <v/>
      </c>
      <c r="M44" s="16"/>
      <c r="N44" s="16"/>
    </row>
    <row r="45" spans="1:14" x14ac:dyDescent="0.25">
      <c r="A45" s="2" t="s">
        <v>16</v>
      </c>
      <c r="B45" t="s">
        <v>66</v>
      </c>
      <c r="L45" s="16" t="str">
        <f t="shared" si="2"/>
        <v/>
      </c>
      <c r="M45" s="16"/>
      <c r="N45" s="16"/>
    </row>
    <row r="46" spans="1:14" x14ac:dyDescent="0.25">
      <c r="A46" s="2" t="s">
        <v>16</v>
      </c>
      <c r="B46" t="s">
        <v>66</v>
      </c>
      <c r="L46" s="16" t="str">
        <f t="shared" si="2"/>
        <v/>
      </c>
      <c r="M46" s="16"/>
      <c r="N46" s="16"/>
    </row>
    <row r="47" spans="1:14" x14ac:dyDescent="0.25">
      <c r="A47" s="2" t="s">
        <v>16</v>
      </c>
      <c r="B47" t="s">
        <v>66</v>
      </c>
      <c r="L47" s="16" t="str">
        <f t="shared" si="2"/>
        <v/>
      </c>
      <c r="M47" s="16"/>
      <c r="N47" s="16"/>
    </row>
    <row r="48" spans="1:14" x14ac:dyDescent="0.25">
      <c r="A48" s="2" t="s">
        <v>16</v>
      </c>
      <c r="B48" t="s">
        <v>66</v>
      </c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66</v>
      </c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66</v>
      </c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66</v>
      </c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66</v>
      </c>
      <c r="L52" s="16" t="str">
        <f t="shared" si="2"/>
        <v/>
      </c>
      <c r="M52" s="16"/>
      <c r="N52" s="16"/>
    </row>
    <row r="53" spans="1:14" x14ac:dyDescent="0.25">
      <c r="A53" s="2" t="s">
        <v>16</v>
      </c>
      <c r="B53" t="s">
        <v>66</v>
      </c>
      <c r="L53" s="16" t="str">
        <f t="shared" si="2"/>
        <v/>
      </c>
      <c r="M53" s="16"/>
      <c r="N53" s="16"/>
    </row>
    <row r="54" spans="1:14" x14ac:dyDescent="0.25">
      <c r="A54" s="2" t="s">
        <v>16</v>
      </c>
      <c r="L54" s="16" t="str">
        <f t="shared" si="2"/>
        <v/>
      </c>
      <c r="M54" s="16"/>
      <c r="N54" s="16"/>
    </row>
    <row r="55" spans="1:14" x14ac:dyDescent="0.25">
      <c r="A55" s="11"/>
      <c r="B55" s="20" t="s">
        <v>22</v>
      </c>
      <c r="C55" s="11"/>
      <c r="D55" s="78"/>
      <c r="E55" s="12"/>
      <c r="F55" s="154" t="s">
        <v>159</v>
      </c>
      <c r="G55" s="78"/>
      <c r="H55" s="116"/>
      <c r="I55" s="11"/>
      <c r="J55" s="11"/>
      <c r="K55" s="70">
        <f>SUM(H56:H68)</f>
        <v>0</v>
      </c>
      <c r="L55" s="35"/>
      <c r="M55" s="35">
        <f>SUM(L56:L68)</f>
        <v>0</v>
      </c>
      <c r="N55" s="35" t="s">
        <v>4</v>
      </c>
    </row>
    <row r="56" spans="1:14" x14ac:dyDescent="0.25">
      <c r="A56" s="2" t="s">
        <v>16</v>
      </c>
      <c r="B56" t="s">
        <v>66</v>
      </c>
      <c r="L56" s="16" t="str">
        <f t="shared" ref="L56:L68" si="3">IF(G56=-1,1,"")</f>
        <v/>
      </c>
      <c r="M56" s="16"/>
      <c r="N56" s="16"/>
    </row>
    <row r="57" spans="1:14" x14ac:dyDescent="0.25">
      <c r="A57" s="2" t="s">
        <v>16</v>
      </c>
      <c r="B57" t="s">
        <v>66</v>
      </c>
      <c r="L57" s="16" t="str">
        <f t="shared" si="3"/>
        <v/>
      </c>
      <c r="M57" s="16"/>
      <c r="N57" s="16"/>
    </row>
    <row r="58" spans="1:14" x14ac:dyDescent="0.25">
      <c r="A58" s="2" t="s">
        <v>16</v>
      </c>
      <c r="B58" t="s">
        <v>66</v>
      </c>
      <c r="L58" s="16" t="str">
        <f t="shared" si="3"/>
        <v/>
      </c>
      <c r="M58" s="16"/>
      <c r="N58" s="16"/>
    </row>
    <row r="59" spans="1:14" x14ac:dyDescent="0.25">
      <c r="A59" s="2" t="s">
        <v>16</v>
      </c>
      <c r="B59" t="s">
        <v>66</v>
      </c>
      <c r="L59" s="16" t="str">
        <f t="shared" si="3"/>
        <v/>
      </c>
      <c r="M59" s="16"/>
      <c r="N59" s="16"/>
    </row>
    <row r="60" spans="1:14" x14ac:dyDescent="0.25">
      <c r="A60" s="2" t="s">
        <v>16</v>
      </c>
      <c r="B60" t="s">
        <v>66</v>
      </c>
      <c r="L60" s="16" t="str">
        <f t="shared" si="3"/>
        <v/>
      </c>
      <c r="M60" s="16"/>
      <c r="N60" s="16"/>
    </row>
    <row r="61" spans="1:14" x14ac:dyDescent="0.25">
      <c r="A61" s="2" t="s">
        <v>16</v>
      </c>
      <c r="B61" t="s">
        <v>66</v>
      </c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66</v>
      </c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66</v>
      </c>
      <c r="L63" s="16" t="str">
        <f t="shared" si="3"/>
        <v/>
      </c>
      <c r="M63" s="16"/>
      <c r="N63" s="16"/>
    </row>
    <row r="64" spans="1:14" x14ac:dyDescent="0.25">
      <c r="A64" s="2" t="s">
        <v>16</v>
      </c>
      <c r="B64" t="s">
        <v>66</v>
      </c>
      <c r="L64" s="16" t="str">
        <f t="shared" si="3"/>
        <v/>
      </c>
      <c r="M64" s="16"/>
      <c r="N64" s="16"/>
    </row>
    <row r="65" spans="1:14" x14ac:dyDescent="0.25">
      <c r="A65" s="2" t="s">
        <v>16</v>
      </c>
      <c r="L65" s="16" t="str">
        <f t="shared" si="3"/>
        <v/>
      </c>
      <c r="M65" s="16"/>
      <c r="N65" s="16"/>
    </row>
    <row r="66" spans="1:14" x14ac:dyDescent="0.25">
      <c r="A66" s="2" t="s">
        <v>16</v>
      </c>
      <c r="L66" s="16" t="str">
        <f t="shared" si="3"/>
        <v/>
      </c>
      <c r="M66" s="16"/>
      <c r="N66" s="16"/>
    </row>
    <row r="67" spans="1:14" x14ac:dyDescent="0.25">
      <c r="A67" s="2" t="s">
        <v>16</v>
      </c>
      <c r="L67" s="16" t="str">
        <f t="shared" si="3"/>
        <v/>
      </c>
      <c r="M67" s="16"/>
      <c r="N67" s="16"/>
    </row>
    <row r="68" spans="1:14" x14ac:dyDescent="0.25">
      <c r="A68" s="2" t="s">
        <v>16</v>
      </c>
      <c r="L68" s="16" t="str">
        <f t="shared" si="3"/>
        <v/>
      </c>
      <c r="M68" s="16"/>
      <c r="N68" s="16"/>
    </row>
    <row r="69" spans="1:14" ht="18.75" x14ac:dyDescent="0.3">
      <c r="A69" s="13"/>
      <c r="B69" s="13"/>
      <c r="C69" s="13"/>
      <c r="D69" s="79"/>
      <c r="E69" s="14"/>
      <c r="F69" s="23" t="s">
        <v>26</v>
      </c>
      <c r="G69" s="79"/>
      <c r="H69" s="117"/>
      <c r="I69" s="13"/>
      <c r="J69" s="13"/>
      <c r="K69" s="71">
        <f>ABS(K2+K10+K35+K55)</f>
        <v>3000</v>
      </c>
      <c r="L69" s="22" t="s">
        <v>16</v>
      </c>
      <c r="M69" s="22">
        <f>SUM(M2:M68)</f>
        <v>5</v>
      </c>
      <c r="N69" s="22" t="s">
        <v>27</v>
      </c>
    </row>
    <row r="71" spans="1:14" x14ac:dyDescent="0.25">
      <c r="L71" s="2"/>
      <c r="M71" s="2"/>
      <c r="N71" s="2"/>
    </row>
    <row r="73" spans="1:14" x14ac:dyDescent="0.25">
      <c r="A73" s="30"/>
      <c r="B73" s="48" t="s">
        <v>54</v>
      </c>
      <c r="C73" s="48" t="s">
        <v>11</v>
      </c>
      <c r="D73" s="48" t="s">
        <v>10</v>
      </c>
      <c r="E73" s="48" t="s">
        <v>9</v>
      </c>
      <c r="F73" s="48" t="s">
        <v>53</v>
      </c>
      <c r="G73" s="48" t="s">
        <v>55</v>
      </c>
      <c r="H73" s="84" t="s">
        <v>12</v>
      </c>
      <c r="I73" s="30"/>
      <c r="J73" s="30"/>
      <c r="K73" s="72"/>
      <c r="L73" s="17"/>
      <c r="M73" s="17"/>
      <c r="N73" s="17"/>
    </row>
    <row r="74" spans="1:14" x14ac:dyDescent="0.25">
      <c r="A74" s="30"/>
      <c r="B74" s="30"/>
      <c r="C74" s="30"/>
      <c r="D74" s="17"/>
      <c r="E74" s="31"/>
      <c r="F74" s="32" t="s">
        <v>18</v>
      </c>
      <c r="G74" s="17"/>
      <c r="H74" s="118"/>
      <c r="I74" s="30"/>
      <c r="J74" s="30"/>
      <c r="K74" s="72"/>
      <c r="L74" s="17"/>
      <c r="M74" s="17"/>
      <c r="N74" s="17"/>
    </row>
    <row r="75" spans="1:14" x14ac:dyDescent="0.25">
      <c r="A75" s="24"/>
      <c r="B75" s="33" t="s">
        <v>48</v>
      </c>
      <c r="C75" s="24"/>
      <c r="D75" s="80"/>
      <c r="E75" s="29"/>
      <c r="F75" s="25" t="s">
        <v>156</v>
      </c>
      <c r="G75" s="80"/>
      <c r="H75" s="119"/>
      <c r="I75" s="24"/>
      <c r="J75" s="24"/>
      <c r="K75" s="73">
        <f>SUM(H76:H86)</f>
        <v>3200</v>
      </c>
      <c r="L75" s="28" t="s">
        <v>13</v>
      </c>
      <c r="M75" s="28">
        <f>SUM(L76:L86)</f>
        <v>4</v>
      </c>
      <c r="N75" s="28" t="s">
        <v>1</v>
      </c>
    </row>
    <row r="76" spans="1:14" x14ac:dyDescent="0.25">
      <c r="A76" s="2" t="s">
        <v>17</v>
      </c>
      <c r="B76" t="s">
        <v>65</v>
      </c>
      <c r="C76" t="s">
        <v>111</v>
      </c>
      <c r="D76" s="7">
        <v>2136</v>
      </c>
      <c r="E76" t="s">
        <v>112</v>
      </c>
      <c r="F76" t="s">
        <v>199</v>
      </c>
      <c r="G76" s="7">
        <v>-1</v>
      </c>
      <c r="H76" s="114">
        <v>800</v>
      </c>
      <c r="I76" s="36"/>
      <c r="J76" s="36"/>
      <c r="K76" s="74"/>
      <c r="L76" s="16">
        <f t="shared" ref="L76:L86" si="4">IF(G76=-1,1,"")</f>
        <v>1</v>
      </c>
      <c r="M76" s="16"/>
      <c r="N76" s="16"/>
    </row>
    <row r="77" spans="1:14" x14ac:dyDescent="0.25">
      <c r="A77" s="2" t="s">
        <v>17</v>
      </c>
      <c r="B77" t="s">
        <v>65</v>
      </c>
      <c r="C77" t="s">
        <v>113</v>
      </c>
      <c r="D77" s="7">
        <v>2137</v>
      </c>
      <c r="E77" t="s">
        <v>93</v>
      </c>
      <c r="F77" t="s">
        <v>114</v>
      </c>
      <c r="G77" s="7">
        <v>-1</v>
      </c>
      <c r="H77" s="114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65</v>
      </c>
      <c r="C78" t="s">
        <v>179</v>
      </c>
      <c r="D78" s="7">
        <v>2148</v>
      </c>
      <c r="E78" t="s">
        <v>180</v>
      </c>
      <c r="F78" t="s">
        <v>181</v>
      </c>
      <c r="G78" s="7">
        <v>-1</v>
      </c>
      <c r="H78" s="114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65</v>
      </c>
      <c r="C79" t="s">
        <v>118</v>
      </c>
      <c r="D79" s="7">
        <v>2149</v>
      </c>
      <c r="E79" t="s">
        <v>120</v>
      </c>
      <c r="F79" t="s">
        <v>198</v>
      </c>
      <c r="G79" s="7">
        <v>-1</v>
      </c>
      <c r="H79" s="114">
        <v>800</v>
      </c>
      <c r="I79" s="36"/>
      <c r="J79" s="36"/>
      <c r="K79" s="74"/>
      <c r="L79" s="16">
        <f t="shared" si="4"/>
        <v>1</v>
      </c>
      <c r="M79" s="16"/>
      <c r="N79" s="16"/>
    </row>
    <row r="80" spans="1:14" x14ac:dyDescent="0.25">
      <c r="A80" s="2" t="s">
        <v>17</v>
      </c>
      <c r="B80" t="s">
        <v>65</v>
      </c>
      <c r="E80"/>
      <c r="H80" s="114"/>
      <c r="I80" s="36"/>
      <c r="J80" s="36"/>
      <c r="K80" s="74"/>
      <c r="L80" s="16" t="str">
        <f t="shared" si="4"/>
        <v/>
      </c>
      <c r="M80" s="16"/>
      <c r="N80" s="16"/>
    </row>
    <row r="81" spans="1:14" x14ac:dyDescent="0.25">
      <c r="A81" s="2" t="s">
        <v>17</v>
      </c>
      <c r="B81" t="s">
        <v>65</v>
      </c>
      <c r="E81"/>
      <c r="H81" s="114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65</v>
      </c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65</v>
      </c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65</v>
      </c>
      <c r="C84" s="36"/>
      <c r="D84" s="81"/>
      <c r="E84" s="37"/>
      <c r="F84" s="36"/>
      <c r="G84" s="81"/>
      <c r="H84" s="120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t="s">
        <v>65</v>
      </c>
      <c r="C85" s="36"/>
      <c r="D85" s="81"/>
      <c r="E85" s="37"/>
      <c r="F85" s="36"/>
      <c r="G85" s="81"/>
      <c r="H85" s="120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2" t="s">
        <v>17</v>
      </c>
      <c r="B86" s="36"/>
      <c r="C86" s="36"/>
      <c r="D86" s="81"/>
      <c r="E86" s="37"/>
      <c r="F86" s="36"/>
      <c r="G86" s="81"/>
      <c r="H86" s="120"/>
      <c r="I86" s="36"/>
      <c r="J86" s="36"/>
      <c r="K86" s="74"/>
      <c r="L86" s="16" t="str">
        <f t="shared" si="4"/>
        <v/>
      </c>
      <c r="M86" s="16"/>
      <c r="N86" s="16"/>
    </row>
    <row r="87" spans="1:14" x14ac:dyDescent="0.25">
      <c r="A87" s="90"/>
      <c r="B87" s="91" t="s">
        <v>47</v>
      </c>
      <c r="C87" s="90"/>
      <c r="D87" s="165"/>
      <c r="E87" s="166"/>
      <c r="F87" s="91" t="s">
        <v>157</v>
      </c>
      <c r="G87" s="165"/>
      <c r="H87" s="167"/>
      <c r="I87" s="90"/>
      <c r="J87" s="90"/>
      <c r="K87" s="168">
        <f>SUM(H88:H99)</f>
        <v>4800</v>
      </c>
      <c r="L87" s="170"/>
      <c r="M87" s="170">
        <f>SUM(L88:L99)</f>
        <v>6</v>
      </c>
      <c r="N87" s="170" t="s">
        <v>2</v>
      </c>
    </row>
    <row r="88" spans="1:14" x14ac:dyDescent="0.25">
      <c r="A88" s="2" t="s">
        <v>17</v>
      </c>
      <c r="B88" t="s">
        <v>65</v>
      </c>
      <c r="C88" t="s">
        <v>182</v>
      </c>
      <c r="D88" s="7">
        <v>2156</v>
      </c>
      <c r="E88" t="s">
        <v>183</v>
      </c>
      <c r="F88" t="s">
        <v>184</v>
      </c>
      <c r="G88" s="7">
        <v>-1</v>
      </c>
      <c r="H88" s="114">
        <v>800</v>
      </c>
      <c r="I88" s="36"/>
      <c r="J88" s="36"/>
      <c r="K88" s="74"/>
      <c r="L88" s="16">
        <f t="shared" ref="L88:L99" si="5">IF(G88=-1,1,"")</f>
        <v>1</v>
      </c>
      <c r="M88" s="16"/>
      <c r="N88" s="16"/>
    </row>
    <row r="89" spans="1:14" x14ac:dyDescent="0.25">
      <c r="A89" s="2" t="s">
        <v>17</v>
      </c>
      <c r="B89" t="s">
        <v>65</v>
      </c>
      <c r="C89" t="s">
        <v>185</v>
      </c>
      <c r="D89" s="7">
        <v>2163</v>
      </c>
      <c r="E89" t="s">
        <v>186</v>
      </c>
      <c r="F89" t="s">
        <v>187</v>
      </c>
      <c r="G89" s="7">
        <v>-1</v>
      </c>
      <c r="H89" s="114">
        <v>800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65</v>
      </c>
      <c r="C90" t="s">
        <v>188</v>
      </c>
      <c r="D90" s="7">
        <v>2165</v>
      </c>
      <c r="E90" t="s">
        <v>189</v>
      </c>
      <c r="F90" t="s">
        <v>190</v>
      </c>
      <c r="G90" s="7">
        <v>-1</v>
      </c>
      <c r="H90" s="114">
        <v>800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65</v>
      </c>
      <c r="C91" t="s">
        <v>134</v>
      </c>
      <c r="D91" s="7">
        <v>2166</v>
      </c>
      <c r="E91" t="s">
        <v>191</v>
      </c>
      <c r="F91" t="s">
        <v>192</v>
      </c>
      <c r="G91" s="7">
        <v>-1</v>
      </c>
      <c r="H91" s="114">
        <v>800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65</v>
      </c>
      <c r="C92" t="s">
        <v>134</v>
      </c>
      <c r="D92" s="7">
        <v>2168</v>
      </c>
      <c r="E92" t="s">
        <v>193</v>
      </c>
      <c r="F92" t="s">
        <v>197</v>
      </c>
      <c r="G92" s="7">
        <v>-1</v>
      </c>
      <c r="H92" s="114">
        <v>800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65</v>
      </c>
      <c r="C93" s="36" t="s">
        <v>194</v>
      </c>
      <c r="D93" s="81">
        <v>2176</v>
      </c>
      <c r="E93" s="37" t="s">
        <v>195</v>
      </c>
      <c r="F93" s="36" t="s">
        <v>196</v>
      </c>
      <c r="G93" s="81">
        <v>-1</v>
      </c>
      <c r="H93" s="114">
        <v>800</v>
      </c>
      <c r="I93" s="36"/>
      <c r="J93" s="36"/>
      <c r="K93" s="74"/>
      <c r="L93" s="16">
        <f t="shared" si="5"/>
        <v>1</v>
      </c>
      <c r="M93" s="16"/>
      <c r="N93" s="16"/>
    </row>
    <row r="94" spans="1:14" x14ac:dyDescent="0.25">
      <c r="A94" s="2" t="s">
        <v>17</v>
      </c>
      <c r="B94" t="s">
        <v>65</v>
      </c>
      <c r="C94" s="36"/>
      <c r="D94" s="81"/>
      <c r="E94" s="37"/>
      <c r="F94" s="36"/>
      <c r="G94" s="81"/>
      <c r="H94" s="120"/>
      <c r="I94" s="36"/>
      <c r="J94" s="36"/>
      <c r="K94" s="74"/>
      <c r="L94" s="16" t="str">
        <f t="shared" si="5"/>
        <v/>
      </c>
      <c r="M94" s="16"/>
      <c r="N94" s="16"/>
    </row>
    <row r="95" spans="1:14" x14ac:dyDescent="0.25">
      <c r="A95" s="2" t="s">
        <v>17</v>
      </c>
      <c r="B95" t="s">
        <v>65</v>
      </c>
      <c r="C95" s="36"/>
      <c r="D95" s="81"/>
      <c r="E95" s="37"/>
      <c r="F95" s="36"/>
      <c r="G95" s="81"/>
      <c r="H95" s="120"/>
      <c r="I95" s="36"/>
      <c r="J95" s="36"/>
      <c r="K95" s="74"/>
      <c r="L95" s="16" t="str">
        <f t="shared" si="5"/>
        <v/>
      </c>
      <c r="M95" s="16"/>
      <c r="N95" s="16"/>
    </row>
    <row r="96" spans="1:14" x14ac:dyDescent="0.25">
      <c r="A96" s="2" t="s">
        <v>17</v>
      </c>
      <c r="B96" t="s">
        <v>65</v>
      </c>
      <c r="C96" s="36"/>
      <c r="D96" s="81"/>
      <c r="E96" s="37"/>
      <c r="F96" s="36"/>
      <c r="G96" s="81"/>
      <c r="H96" s="120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65</v>
      </c>
      <c r="C97" s="36"/>
      <c r="D97" s="81"/>
      <c r="E97" s="37"/>
      <c r="F97" s="36"/>
      <c r="G97" s="81"/>
      <c r="H97" s="120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65</v>
      </c>
      <c r="C98" s="36"/>
      <c r="D98" s="81"/>
      <c r="E98" s="37"/>
      <c r="F98" s="36"/>
      <c r="G98" s="81"/>
      <c r="H98" s="120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2" t="s">
        <v>17</v>
      </c>
      <c r="B99" t="s">
        <v>65</v>
      </c>
      <c r="C99" s="36"/>
      <c r="D99" s="81"/>
      <c r="E99" s="37"/>
      <c r="F99" s="36"/>
      <c r="G99" s="81"/>
      <c r="H99" s="120"/>
      <c r="I99" s="36"/>
      <c r="J99" s="36"/>
      <c r="K99" s="74"/>
      <c r="L99" s="16" t="str">
        <f t="shared" si="5"/>
        <v/>
      </c>
      <c r="M99" s="16"/>
      <c r="N99" s="16"/>
    </row>
    <row r="100" spans="1:14" x14ac:dyDescent="0.25">
      <c r="A100" s="8"/>
      <c r="B100" s="21" t="s">
        <v>46</v>
      </c>
      <c r="C100" s="8"/>
      <c r="D100" s="77"/>
      <c r="E100" s="9"/>
      <c r="F100" s="153" t="s">
        <v>158</v>
      </c>
      <c r="G100" s="77"/>
      <c r="H100" s="115"/>
      <c r="I100" s="8"/>
      <c r="J100" s="8"/>
      <c r="K100" s="69">
        <f>SUM(H101:H109)</f>
        <v>0</v>
      </c>
      <c r="L100" s="4"/>
      <c r="M100" s="4">
        <f>SUM(L101:L109)</f>
        <v>0</v>
      </c>
      <c r="N100" s="4" t="s">
        <v>3</v>
      </c>
    </row>
    <row r="101" spans="1:14" x14ac:dyDescent="0.25">
      <c r="A101" s="2" t="s">
        <v>17</v>
      </c>
      <c r="B101" t="s">
        <v>65</v>
      </c>
      <c r="C101" s="36"/>
      <c r="D101" s="81"/>
      <c r="E101" s="37"/>
      <c r="F101" s="36"/>
      <c r="G101" s="81"/>
      <c r="H101" s="120"/>
      <c r="I101" s="36"/>
      <c r="J101" s="36"/>
      <c r="K101" s="74"/>
      <c r="L101" s="16" t="str">
        <f t="shared" ref="L101:L109" si="6">IF(G101=-1,1,"")</f>
        <v/>
      </c>
      <c r="M101" s="16"/>
      <c r="N101" s="16"/>
    </row>
    <row r="102" spans="1:14" x14ac:dyDescent="0.25">
      <c r="A102" s="2" t="s">
        <v>17</v>
      </c>
      <c r="B102" t="s">
        <v>65</v>
      </c>
      <c r="C102" s="36"/>
      <c r="D102" s="81"/>
      <c r="E102" s="37"/>
      <c r="F102" s="36"/>
      <c r="G102" s="81"/>
      <c r="H102" s="120"/>
      <c r="I102" s="36"/>
      <c r="J102" s="36"/>
      <c r="K102" s="74"/>
      <c r="L102" s="16" t="str">
        <f t="shared" si="6"/>
        <v/>
      </c>
      <c r="M102" s="16"/>
      <c r="N102" s="16"/>
    </row>
    <row r="103" spans="1:14" x14ac:dyDescent="0.25">
      <c r="A103" s="2" t="s">
        <v>17</v>
      </c>
      <c r="B103" t="s">
        <v>65</v>
      </c>
      <c r="C103" s="36"/>
      <c r="D103" s="81"/>
      <c r="E103" s="37"/>
      <c r="F103" s="36"/>
      <c r="G103" s="81"/>
      <c r="H103" s="120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65</v>
      </c>
      <c r="C104" s="36"/>
      <c r="D104" s="81"/>
      <c r="E104" s="37"/>
      <c r="F104" s="36"/>
      <c r="G104" s="81"/>
      <c r="H104" s="120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65</v>
      </c>
      <c r="C105" s="36"/>
      <c r="D105" s="81"/>
      <c r="E105" s="37"/>
      <c r="F105" s="36"/>
      <c r="G105" s="81"/>
      <c r="H105" s="120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65</v>
      </c>
      <c r="C106" s="36"/>
      <c r="D106" s="81"/>
      <c r="E106" s="37"/>
      <c r="F106" s="36"/>
      <c r="G106" s="81"/>
      <c r="H106" s="120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65</v>
      </c>
      <c r="C107" s="36"/>
      <c r="D107" s="81"/>
      <c r="E107" s="37"/>
      <c r="F107" s="36"/>
      <c r="G107" s="81"/>
      <c r="H107" s="120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t="s">
        <v>65</v>
      </c>
      <c r="C108" s="36"/>
      <c r="D108" s="81"/>
      <c r="E108" s="37"/>
      <c r="F108" s="36"/>
      <c r="G108" s="81"/>
      <c r="H108" s="120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2" t="s">
        <v>17</v>
      </c>
      <c r="B109" s="36"/>
      <c r="C109" s="36"/>
      <c r="D109" s="81"/>
      <c r="E109" s="37"/>
      <c r="F109" s="36"/>
      <c r="G109" s="81"/>
      <c r="H109" s="120"/>
      <c r="I109" s="36"/>
      <c r="J109" s="36"/>
      <c r="K109" s="74"/>
      <c r="L109" s="16" t="str">
        <f t="shared" si="6"/>
        <v/>
      </c>
      <c r="M109" s="16"/>
      <c r="N109" s="16"/>
    </row>
    <row r="110" spans="1:14" x14ac:dyDescent="0.25">
      <c r="A110" s="11"/>
      <c r="B110" s="20" t="s">
        <v>45</v>
      </c>
      <c r="C110" s="11"/>
      <c r="D110" s="78"/>
      <c r="E110" s="12"/>
      <c r="F110" s="154" t="s">
        <v>159</v>
      </c>
      <c r="G110" s="78"/>
      <c r="H110" s="116"/>
      <c r="I110" s="11"/>
      <c r="J110" s="11"/>
      <c r="K110" s="70">
        <f>SUM(H111:H121)</f>
        <v>0</v>
      </c>
      <c r="L110" s="35"/>
      <c r="M110" s="35">
        <f>SUM(L111:L121)</f>
        <v>0</v>
      </c>
      <c r="N110" s="35" t="s">
        <v>4</v>
      </c>
    </row>
    <row r="111" spans="1:14" x14ac:dyDescent="0.25">
      <c r="A111" s="2" t="s">
        <v>17</v>
      </c>
      <c r="B111" s="36" t="s">
        <v>65</v>
      </c>
      <c r="C111" s="36"/>
      <c r="D111" s="81"/>
      <c r="E111" s="37"/>
      <c r="F111" s="36"/>
      <c r="G111" s="81"/>
      <c r="H111" s="120"/>
      <c r="I111" s="36"/>
      <c r="J111" s="36"/>
      <c r="K111" s="74"/>
      <c r="L111" s="16" t="str">
        <f t="shared" ref="L111:L121" si="7">IF(G111=-1,1,"")</f>
        <v/>
      </c>
      <c r="M111" s="16"/>
      <c r="N111" s="16"/>
    </row>
    <row r="112" spans="1:14" x14ac:dyDescent="0.25">
      <c r="A112" s="2" t="s">
        <v>17</v>
      </c>
      <c r="B112" s="36" t="s">
        <v>65</v>
      </c>
      <c r="C112" s="36"/>
      <c r="D112" s="81"/>
      <c r="E112" s="37"/>
      <c r="F112" s="36"/>
      <c r="G112" s="81"/>
      <c r="H112" s="120"/>
      <c r="I112" s="36"/>
      <c r="J112" s="36"/>
      <c r="K112" s="74"/>
      <c r="L112" s="16" t="str">
        <f t="shared" si="7"/>
        <v/>
      </c>
      <c r="M112" s="16"/>
      <c r="N112" s="16"/>
    </row>
    <row r="113" spans="1:14" x14ac:dyDescent="0.25">
      <c r="A113" s="2" t="s">
        <v>17</v>
      </c>
      <c r="B113" s="36" t="s">
        <v>65</v>
      </c>
      <c r="C113" s="36"/>
      <c r="D113" s="81"/>
      <c r="E113" s="37"/>
      <c r="F113" s="36"/>
      <c r="G113" s="81"/>
      <c r="H113" s="120"/>
      <c r="I113" s="36"/>
      <c r="J113" s="36"/>
      <c r="K113" s="74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65</v>
      </c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65</v>
      </c>
      <c r="I115" s="47"/>
      <c r="J115" s="47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65</v>
      </c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65</v>
      </c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65</v>
      </c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65</v>
      </c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B120" t="s">
        <v>65</v>
      </c>
      <c r="L120" s="16" t="str">
        <f t="shared" si="7"/>
        <v/>
      </c>
      <c r="M120" s="16"/>
      <c r="N120" s="16"/>
    </row>
    <row r="121" spans="1:14" x14ac:dyDescent="0.25">
      <c r="A121" s="2" t="s">
        <v>17</v>
      </c>
      <c r="L121" s="16" t="str">
        <f t="shared" si="7"/>
        <v/>
      </c>
      <c r="M121" s="16"/>
      <c r="N121" s="16"/>
    </row>
    <row r="122" spans="1:14" ht="18.75" x14ac:dyDescent="0.3">
      <c r="A122" s="13"/>
      <c r="B122" s="13"/>
      <c r="C122" s="13"/>
      <c r="D122" s="79"/>
      <c r="E122" s="14"/>
      <c r="F122" s="23" t="s">
        <v>18</v>
      </c>
      <c r="G122" s="23"/>
      <c r="H122" s="121"/>
      <c r="I122" s="34"/>
      <c r="J122" s="34"/>
      <c r="K122" s="71">
        <f>ABS(K75+K87+K100+K110)</f>
        <v>8000</v>
      </c>
      <c r="L122" s="22" t="s">
        <v>17</v>
      </c>
      <c r="M122" s="22">
        <f>SUM(M75:M121)</f>
        <v>10</v>
      </c>
      <c r="N122" s="22" t="s">
        <v>27</v>
      </c>
    </row>
    <row r="124" spans="1:14" x14ac:dyDescent="0.25">
      <c r="L124" s="2"/>
      <c r="M124" s="2"/>
      <c r="N124" s="2"/>
    </row>
    <row r="125" spans="1:14" x14ac:dyDescent="0.25">
      <c r="F125" s="1" t="s">
        <v>49</v>
      </c>
    </row>
    <row r="127" spans="1:14" ht="18.75" x14ac:dyDescent="0.3">
      <c r="F127" s="19" t="s">
        <v>19</v>
      </c>
      <c r="K127" s="75">
        <f>K69</f>
        <v>3000</v>
      </c>
      <c r="L127" s="19" t="s">
        <v>16</v>
      </c>
      <c r="M127" s="19">
        <f>M69</f>
        <v>5</v>
      </c>
      <c r="N127" s="19"/>
    </row>
    <row r="128" spans="1:14" ht="18.75" x14ac:dyDescent="0.3">
      <c r="K128" s="75">
        <f>K122</f>
        <v>8000</v>
      </c>
      <c r="L128" s="19" t="s">
        <v>17</v>
      </c>
      <c r="M128" s="19">
        <f>M122</f>
        <v>10</v>
      </c>
      <c r="N128" s="19"/>
    </row>
    <row r="129" spans="5:14" ht="18.75" x14ac:dyDescent="0.3">
      <c r="F129" s="18" t="s">
        <v>20</v>
      </c>
      <c r="K129" s="76">
        <f>SUM(K127:K128)</f>
        <v>11000</v>
      </c>
      <c r="L129" s="18" t="s">
        <v>21</v>
      </c>
      <c r="M129" s="18">
        <f>SUM(M127:M128)</f>
        <v>15</v>
      </c>
      <c r="N129" s="18" t="s">
        <v>27</v>
      </c>
    </row>
    <row r="131" spans="5:14" ht="15.75" thickBot="1" x14ac:dyDescent="0.3">
      <c r="J131" s="41" t="s">
        <v>15</v>
      </c>
      <c r="K131" s="54" t="s">
        <v>11</v>
      </c>
      <c r="L131" s="46" t="s">
        <v>41</v>
      </c>
      <c r="M131" s="43" t="s">
        <v>42</v>
      </c>
      <c r="N131" s="42" t="s">
        <v>33</v>
      </c>
    </row>
    <row r="132" spans="5:14" ht="15.75" thickBot="1" x14ac:dyDescent="0.3">
      <c r="F132" s="160" t="s">
        <v>43</v>
      </c>
      <c r="G132" s="161"/>
      <c r="J132" s="16" t="s">
        <v>1</v>
      </c>
      <c r="K132" s="82">
        <v>45438</v>
      </c>
      <c r="L132" s="16">
        <f>M2</f>
        <v>3</v>
      </c>
      <c r="M132" s="44">
        <f>M75</f>
        <v>4</v>
      </c>
      <c r="N132" s="38">
        <f>(L132+M132)*35</f>
        <v>245</v>
      </c>
    </row>
    <row r="133" spans="5:14" ht="15.75" thickBot="1" x14ac:dyDescent="0.3">
      <c r="F133" t="s">
        <v>37</v>
      </c>
      <c r="J133" s="3" t="s">
        <v>2</v>
      </c>
      <c r="K133" s="82"/>
      <c r="L133" s="16">
        <f>M10</f>
        <v>2</v>
      </c>
      <c r="M133" s="44">
        <f>M87</f>
        <v>6</v>
      </c>
      <c r="N133" s="38">
        <f t="shared" ref="N133:N136" si="8">(L133+M133)*35</f>
        <v>280</v>
      </c>
    </row>
    <row r="134" spans="5:14" ht="15.75" thickBot="1" x14ac:dyDescent="0.3">
      <c r="F134" s="155" t="s">
        <v>77</v>
      </c>
      <c r="G134" s="171" t="s">
        <v>165</v>
      </c>
      <c r="J134" s="3" t="s">
        <v>3</v>
      </c>
      <c r="K134" s="82"/>
      <c r="L134" s="16">
        <f>M35</f>
        <v>0</v>
      </c>
      <c r="M134" s="44">
        <f>M100</f>
        <v>0</v>
      </c>
      <c r="N134" s="38">
        <f t="shared" si="8"/>
        <v>0</v>
      </c>
    </row>
    <row r="135" spans="5:14" x14ac:dyDescent="0.25">
      <c r="F135" t="s">
        <v>70</v>
      </c>
      <c r="J135" s="3" t="s">
        <v>4</v>
      </c>
      <c r="K135" s="82"/>
      <c r="L135" s="16">
        <f>M55</f>
        <v>0</v>
      </c>
      <c r="M135" s="44">
        <f>M110</f>
        <v>0</v>
      </c>
      <c r="N135" s="38">
        <f t="shared" si="8"/>
        <v>0</v>
      </c>
    </row>
    <row r="136" spans="5:14" x14ac:dyDescent="0.25">
      <c r="F136" s="122" t="s">
        <v>76</v>
      </c>
      <c r="J136" s="3" t="s">
        <v>35</v>
      </c>
      <c r="K136" s="82"/>
      <c r="L136" s="16">
        <v>0</v>
      </c>
      <c r="M136" s="44">
        <v>0</v>
      </c>
      <c r="N136" s="38">
        <f t="shared" si="8"/>
        <v>0</v>
      </c>
    </row>
    <row r="137" spans="5:14" ht="18.75" x14ac:dyDescent="0.3">
      <c r="E137" s="6" t="s">
        <v>176</v>
      </c>
      <c r="F137" t="s">
        <v>174</v>
      </c>
      <c r="J137" s="39" t="s">
        <v>39</v>
      </c>
      <c r="K137" s="55"/>
      <c r="L137" s="39">
        <f>SUM(L132:L136)</f>
        <v>5</v>
      </c>
      <c r="M137" s="45">
        <f>SUM(M132:M136)</f>
        <v>10</v>
      </c>
      <c r="N137" s="40">
        <f>SUM(N132:N136)</f>
        <v>525</v>
      </c>
    </row>
    <row r="138" spans="5:14" x14ac:dyDescent="0.25">
      <c r="F138" t="s">
        <v>175</v>
      </c>
    </row>
    <row r="139" spans="5:14" x14ac:dyDescent="0.25">
      <c r="F139" s="172" t="s">
        <v>177</v>
      </c>
      <c r="G139" s="171"/>
      <c r="L139" s="144">
        <f>L137+M137</f>
        <v>15</v>
      </c>
    </row>
    <row r="140" spans="5:14" x14ac:dyDescent="0.25">
      <c r="F140" s="172" t="s">
        <v>178</v>
      </c>
      <c r="G140" s="171"/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63"/>
  <sheetViews>
    <sheetView zoomScale="90" zoomScaleNormal="90" workbookViewId="0">
      <pane ySplit="1" topLeftCell="A152" activePane="bottomLeft" state="frozen"/>
      <selection pane="bottomLeft" activeCell="K157" sqref="K157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23"/>
    <col min="5" max="5" width="51.140625" style="6" bestFit="1" customWidth="1"/>
    <col min="6" max="6" width="39.85546875" bestFit="1" customWidth="1"/>
    <col min="7" max="7" width="23.5703125" customWidth="1"/>
    <col min="8" max="8" width="13.140625" style="57" customWidth="1"/>
    <col min="9" max="9" width="7.85546875" style="94" customWidth="1"/>
    <col min="10" max="10" width="10.28515625" style="50" bestFit="1" customWidth="1"/>
    <col min="11" max="11" width="16" style="86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69</v>
      </c>
      <c r="D1" s="66" t="s">
        <v>10</v>
      </c>
      <c r="E1" s="48" t="s">
        <v>9</v>
      </c>
      <c r="F1" s="48" t="s">
        <v>53</v>
      </c>
      <c r="G1" s="48" t="s">
        <v>54</v>
      </c>
      <c r="H1" s="111" t="s">
        <v>12</v>
      </c>
      <c r="J1" s="66" t="s">
        <v>55</v>
      </c>
      <c r="K1" s="102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9"/>
      <c r="E2" s="26"/>
      <c r="F2" s="25" t="s">
        <v>156</v>
      </c>
      <c r="G2" s="25"/>
      <c r="H2" s="138"/>
      <c r="I2" s="93"/>
      <c r="J2" s="49"/>
      <c r="K2" s="112">
        <f>SUM(H3:H31)</f>
        <v>16450</v>
      </c>
      <c r="M2" s="64"/>
      <c r="N2" s="64"/>
    </row>
    <row r="3" spans="1:14" x14ac:dyDescent="0.25">
      <c r="A3" t="s">
        <v>57</v>
      </c>
      <c r="B3" s="7" t="s">
        <v>81</v>
      </c>
      <c r="C3" t="s">
        <v>67</v>
      </c>
      <c r="D3" s="7">
        <v>2133</v>
      </c>
      <c r="E3" s="6" t="s">
        <v>62</v>
      </c>
      <c r="F3" t="s">
        <v>63</v>
      </c>
      <c r="G3" s="128" t="s">
        <v>68</v>
      </c>
      <c r="H3" s="94">
        <v>100</v>
      </c>
      <c r="K3" s="103" t="str">
        <f t="shared" ref="K3:K8" si="0">IF(H3=-1,1,"")</f>
        <v/>
      </c>
      <c r="L3" s="63" t="str">
        <f t="shared" ref="L3:L8" si="1">IF(K3=1,J3,"")</f>
        <v/>
      </c>
      <c r="M3" s="65"/>
      <c r="N3" s="65"/>
    </row>
    <row r="4" spans="1:14" x14ac:dyDescent="0.25">
      <c r="A4" t="s">
        <v>57</v>
      </c>
      <c r="B4" s="83" t="s">
        <v>82</v>
      </c>
      <c r="C4" t="s">
        <v>67</v>
      </c>
      <c r="D4" s="7">
        <v>1972</v>
      </c>
      <c r="E4" s="6" t="s">
        <v>59</v>
      </c>
      <c r="F4" t="s">
        <v>60</v>
      </c>
      <c r="G4" s="128" t="s">
        <v>68</v>
      </c>
      <c r="H4" s="94">
        <v>50</v>
      </c>
      <c r="K4" s="103" t="str">
        <f t="shared" si="0"/>
        <v/>
      </c>
      <c r="L4" s="63" t="str">
        <f t="shared" si="1"/>
        <v/>
      </c>
    </row>
    <row r="5" spans="1:14" x14ac:dyDescent="0.25">
      <c r="A5" t="s">
        <v>57</v>
      </c>
      <c r="B5" s="83" t="s">
        <v>83</v>
      </c>
      <c r="C5" t="s">
        <v>67</v>
      </c>
      <c r="D5" s="7">
        <v>2088</v>
      </c>
      <c r="E5" s="6" t="s">
        <v>72</v>
      </c>
      <c r="F5" t="s">
        <v>73</v>
      </c>
      <c r="G5" s="128" t="s">
        <v>68</v>
      </c>
      <c r="H5" s="94">
        <v>100</v>
      </c>
      <c r="K5" s="103" t="str">
        <f t="shared" si="0"/>
        <v/>
      </c>
      <c r="L5" s="63" t="str">
        <f t="shared" si="1"/>
        <v/>
      </c>
    </row>
    <row r="6" spans="1:14" x14ac:dyDescent="0.25">
      <c r="A6" t="s">
        <v>57</v>
      </c>
      <c r="B6" s="83" t="s">
        <v>84</v>
      </c>
      <c r="C6" t="s">
        <v>67</v>
      </c>
      <c r="D6" s="7">
        <v>2134</v>
      </c>
      <c r="E6" s="6" t="s">
        <v>85</v>
      </c>
      <c r="F6" t="s">
        <v>86</v>
      </c>
      <c r="G6" s="128" t="s">
        <v>68</v>
      </c>
      <c r="H6" s="94">
        <v>1200</v>
      </c>
      <c r="K6" s="103" t="str">
        <f t="shared" si="0"/>
        <v/>
      </c>
      <c r="L6" s="63" t="str">
        <f t="shared" si="1"/>
        <v/>
      </c>
    </row>
    <row r="7" spans="1:14" x14ac:dyDescent="0.25">
      <c r="A7" t="s">
        <v>57</v>
      </c>
      <c r="B7" s="83" t="s">
        <v>87</v>
      </c>
      <c r="C7" t="s">
        <v>67</v>
      </c>
      <c r="D7" s="7">
        <v>2128</v>
      </c>
      <c r="E7" s="6" t="s">
        <v>88</v>
      </c>
      <c r="F7" t="s">
        <v>89</v>
      </c>
      <c r="G7" s="128" t="s">
        <v>68</v>
      </c>
      <c r="H7" s="94">
        <v>1200</v>
      </c>
      <c r="K7" s="103" t="str">
        <f t="shared" si="0"/>
        <v/>
      </c>
      <c r="L7" s="63" t="str">
        <f t="shared" si="1"/>
        <v/>
      </c>
    </row>
    <row r="8" spans="1:14" x14ac:dyDescent="0.25">
      <c r="A8" t="s">
        <v>57</v>
      </c>
      <c r="B8" s="83" t="s">
        <v>90</v>
      </c>
      <c r="C8" t="s">
        <v>67</v>
      </c>
      <c r="D8" s="7">
        <v>1826</v>
      </c>
      <c r="E8" s="6" t="s">
        <v>58</v>
      </c>
      <c r="F8" t="s">
        <v>61</v>
      </c>
      <c r="G8" s="128" t="s">
        <v>68</v>
      </c>
      <c r="H8" s="94">
        <v>250</v>
      </c>
      <c r="K8" s="103" t="str">
        <f t="shared" si="0"/>
        <v/>
      </c>
      <c r="L8" s="63" t="str">
        <f t="shared" si="1"/>
        <v/>
      </c>
    </row>
    <row r="9" spans="1:14" x14ac:dyDescent="0.25">
      <c r="A9" t="s">
        <v>57</v>
      </c>
      <c r="B9" s="7" t="s">
        <v>91</v>
      </c>
      <c r="C9" t="s">
        <v>67</v>
      </c>
      <c r="D9" s="7">
        <v>2088</v>
      </c>
      <c r="E9" s="6" t="s">
        <v>72</v>
      </c>
      <c r="F9" t="s">
        <v>73</v>
      </c>
      <c r="G9" s="128" t="s">
        <v>68</v>
      </c>
      <c r="H9" s="94">
        <v>200</v>
      </c>
    </row>
    <row r="10" spans="1:14" x14ac:dyDescent="0.25">
      <c r="A10" t="s">
        <v>57</v>
      </c>
      <c r="B10" s="7" t="s">
        <v>92</v>
      </c>
      <c r="C10" t="s">
        <v>67</v>
      </c>
      <c r="D10" s="7">
        <v>2137</v>
      </c>
      <c r="E10" s="6" t="s">
        <v>93</v>
      </c>
      <c r="F10" t="s">
        <v>94</v>
      </c>
      <c r="G10" s="128" t="s">
        <v>68</v>
      </c>
      <c r="H10" s="94">
        <v>1200</v>
      </c>
    </row>
    <row r="11" spans="1:14" x14ac:dyDescent="0.25">
      <c r="A11" t="s">
        <v>57</v>
      </c>
      <c r="B11" s="7" t="s">
        <v>95</v>
      </c>
      <c r="C11" t="s">
        <v>67</v>
      </c>
      <c r="D11" s="7">
        <v>2081</v>
      </c>
      <c r="E11" s="6" t="s">
        <v>59</v>
      </c>
      <c r="F11" t="s">
        <v>60</v>
      </c>
      <c r="G11" s="128" t="s">
        <v>68</v>
      </c>
      <c r="H11" s="94">
        <v>50</v>
      </c>
    </row>
    <row r="12" spans="1:14" x14ac:dyDescent="0.25">
      <c r="A12" t="s">
        <v>57</v>
      </c>
      <c r="B12" s="7" t="s">
        <v>96</v>
      </c>
      <c r="C12" t="s">
        <v>67</v>
      </c>
      <c r="D12" s="7">
        <v>1826</v>
      </c>
      <c r="E12" s="6" t="s">
        <v>58</v>
      </c>
      <c r="F12" t="s">
        <v>61</v>
      </c>
      <c r="G12" s="128" t="s">
        <v>68</v>
      </c>
      <c r="H12" s="94">
        <v>100</v>
      </c>
    </row>
    <row r="13" spans="1:14" x14ac:dyDescent="0.25">
      <c r="A13" t="s">
        <v>57</v>
      </c>
      <c r="B13" s="7" t="s">
        <v>97</v>
      </c>
      <c r="C13" t="s">
        <v>67</v>
      </c>
      <c r="D13" s="7">
        <v>2105</v>
      </c>
      <c r="E13" s="6" t="s">
        <v>74</v>
      </c>
      <c r="F13" t="s">
        <v>79</v>
      </c>
      <c r="G13" s="128" t="s">
        <v>68</v>
      </c>
      <c r="H13" s="94">
        <v>333.33</v>
      </c>
    </row>
    <row r="14" spans="1:14" x14ac:dyDescent="0.25">
      <c r="A14" t="s">
        <v>57</v>
      </c>
      <c r="B14" s="7" t="s">
        <v>97</v>
      </c>
      <c r="C14" t="s">
        <v>67</v>
      </c>
      <c r="D14" s="7">
        <v>2105</v>
      </c>
      <c r="E14" s="6" t="s">
        <v>74</v>
      </c>
      <c r="F14" t="s">
        <v>75</v>
      </c>
      <c r="G14" s="128" t="s">
        <v>68</v>
      </c>
      <c r="H14" s="94">
        <v>666.67</v>
      </c>
    </row>
    <row r="15" spans="1:14" x14ac:dyDescent="0.25">
      <c r="A15" t="s">
        <v>57</v>
      </c>
      <c r="B15" s="7" t="s">
        <v>98</v>
      </c>
      <c r="C15" t="s">
        <v>67</v>
      </c>
      <c r="D15" s="7">
        <v>2141</v>
      </c>
      <c r="E15" s="6" t="s">
        <v>99</v>
      </c>
      <c r="F15" t="s">
        <v>100</v>
      </c>
      <c r="G15" s="128" t="s">
        <v>68</v>
      </c>
      <c r="H15" s="94">
        <v>1200</v>
      </c>
    </row>
    <row r="16" spans="1:14" x14ac:dyDescent="0.25">
      <c r="A16" t="s">
        <v>57</v>
      </c>
      <c r="B16" s="7" t="s">
        <v>98</v>
      </c>
      <c r="C16" t="s">
        <v>67</v>
      </c>
      <c r="D16" s="7">
        <v>2141</v>
      </c>
      <c r="E16" s="6" t="s">
        <v>99</v>
      </c>
      <c r="F16" t="s">
        <v>101</v>
      </c>
      <c r="G16" s="128" t="s">
        <v>68</v>
      </c>
      <c r="H16" s="94">
        <v>1200</v>
      </c>
    </row>
    <row r="17" spans="1:12" x14ac:dyDescent="0.25">
      <c r="A17" t="s">
        <v>57</v>
      </c>
      <c r="B17" s="7" t="s">
        <v>102</v>
      </c>
      <c r="C17" t="s">
        <v>67</v>
      </c>
      <c r="D17" s="7">
        <v>2145</v>
      </c>
      <c r="E17" s="6" t="s">
        <v>103</v>
      </c>
      <c r="F17" t="s">
        <v>104</v>
      </c>
      <c r="G17" s="128" t="s">
        <v>68</v>
      </c>
      <c r="H17" s="94">
        <v>1200</v>
      </c>
    </row>
    <row r="18" spans="1:12" x14ac:dyDescent="0.25">
      <c r="A18" t="s">
        <v>57</v>
      </c>
      <c r="B18" s="7" t="s">
        <v>105</v>
      </c>
      <c r="C18" t="s">
        <v>67</v>
      </c>
      <c r="D18" s="7">
        <v>2143</v>
      </c>
      <c r="E18" s="6" t="s">
        <v>106</v>
      </c>
      <c r="F18" t="s">
        <v>107</v>
      </c>
      <c r="G18" s="128" t="s">
        <v>68</v>
      </c>
      <c r="H18" s="94">
        <v>1200</v>
      </c>
    </row>
    <row r="19" spans="1:12" x14ac:dyDescent="0.25">
      <c r="A19" t="s">
        <v>57</v>
      </c>
      <c r="B19" s="7" t="s">
        <v>105</v>
      </c>
      <c r="C19" t="s">
        <v>67</v>
      </c>
      <c r="D19" s="7">
        <v>2142</v>
      </c>
      <c r="E19" s="6" t="s">
        <v>108</v>
      </c>
      <c r="F19" t="s">
        <v>109</v>
      </c>
      <c r="G19" s="128" t="s">
        <v>68</v>
      </c>
      <c r="H19" s="94">
        <v>1200</v>
      </c>
    </row>
    <row r="20" spans="1:12" x14ac:dyDescent="0.25">
      <c r="A20" t="s">
        <v>57</v>
      </c>
      <c r="B20" s="7" t="s">
        <v>105</v>
      </c>
      <c r="C20" t="s">
        <v>67</v>
      </c>
      <c r="D20" s="7">
        <v>2142</v>
      </c>
      <c r="E20" s="6" t="s">
        <v>108</v>
      </c>
      <c r="F20" t="s">
        <v>110</v>
      </c>
      <c r="G20" s="128" t="s">
        <v>68</v>
      </c>
      <c r="H20" s="94">
        <v>1200</v>
      </c>
    </row>
    <row r="21" spans="1:12" x14ac:dyDescent="0.25">
      <c r="A21" t="s">
        <v>57</v>
      </c>
      <c r="B21" s="7" t="s">
        <v>105</v>
      </c>
      <c r="C21" t="s">
        <v>67</v>
      </c>
      <c r="D21" s="7">
        <v>2143</v>
      </c>
      <c r="E21" s="6" t="s">
        <v>106</v>
      </c>
      <c r="F21" t="s">
        <v>107</v>
      </c>
      <c r="G21" s="128" t="s">
        <v>68</v>
      </c>
      <c r="H21" s="94">
        <v>1200</v>
      </c>
    </row>
    <row r="22" spans="1:12" x14ac:dyDescent="0.25">
      <c r="A22" t="s">
        <v>57</v>
      </c>
      <c r="B22" s="7" t="s">
        <v>116</v>
      </c>
      <c r="C22" t="s">
        <v>67</v>
      </c>
      <c r="D22" s="7">
        <v>1972</v>
      </c>
      <c r="E22" s="6" t="s">
        <v>59</v>
      </c>
      <c r="F22" t="s">
        <v>60</v>
      </c>
      <c r="G22" s="128" t="s">
        <v>68</v>
      </c>
      <c r="H22" s="94">
        <v>50</v>
      </c>
    </row>
    <row r="23" spans="1:12" x14ac:dyDescent="0.25">
      <c r="A23" t="s">
        <v>57</v>
      </c>
      <c r="B23" s="7" t="s">
        <v>117</v>
      </c>
      <c r="C23" t="s">
        <v>67</v>
      </c>
      <c r="D23" s="7">
        <v>1826</v>
      </c>
      <c r="E23" s="6" t="s">
        <v>58</v>
      </c>
      <c r="F23" t="s">
        <v>61</v>
      </c>
      <c r="G23" s="128" t="s">
        <v>68</v>
      </c>
      <c r="H23" s="94">
        <v>150</v>
      </c>
    </row>
    <row r="24" spans="1:12" x14ac:dyDescent="0.25">
      <c r="A24" t="s">
        <v>57</v>
      </c>
      <c r="B24" s="7" t="s">
        <v>118</v>
      </c>
      <c r="C24" t="s">
        <v>67</v>
      </c>
      <c r="D24" s="7">
        <v>2105</v>
      </c>
      <c r="E24" s="6" t="s">
        <v>74</v>
      </c>
      <c r="F24" t="s">
        <v>79</v>
      </c>
      <c r="G24" s="128" t="s">
        <v>68</v>
      </c>
      <c r="H24" s="94">
        <v>333.33</v>
      </c>
    </row>
    <row r="25" spans="1:12" x14ac:dyDescent="0.25">
      <c r="A25" t="s">
        <v>57</v>
      </c>
      <c r="B25" s="7" t="s">
        <v>118</v>
      </c>
      <c r="C25" t="s">
        <v>67</v>
      </c>
      <c r="D25" s="123">
        <v>2105</v>
      </c>
      <c r="E25" s="6" t="s">
        <v>74</v>
      </c>
      <c r="F25" t="s">
        <v>75</v>
      </c>
      <c r="G25" t="s">
        <v>68</v>
      </c>
      <c r="H25" s="94">
        <v>666.67</v>
      </c>
    </row>
    <row r="26" spans="1:12" x14ac:dyDescent="0.25">
      <c r="A26" t="s">
        <v>57</v>
      </c>
      <c r="B26" s="7" t="s">
        <v>119</v>
      </c>
      <c r="C26" t="s">
        <v>67</v>
      </c>
      <c r="D26" s="123">
        <v>2149</v>
      </c>
      <c r="E26" s="6" t="s">
        <v>120</v>
      </c>
      <c r="F26" t="s">
        <v>121</v>
      </c>
      <c r="G26" t="s">
        <v>68</v>
      </c>
      <c r="H26" s="94">
        <v>1200</v>
      </c>
    </row>
    <row r="27" spans="1:12" x14ac:dyDescent="0.25">
      <c r="A27" t="s">
        <v>57</v>
      </c>
      <c r="B27" s="7" t="s">
        <v>119</v>
      </c>
      <c r="C27" t="s">
        <v>67</v>
      </c>
      <c r="D27" s="123">
        <v>2088</v>
      </c>
      <c r="E27" s="6" t="s">
        <v>72</v>
      </c>
      <c r="F27" t="s">
        <v>73</v>
      </c>
      <c r="G27" t="s">
        <v>68</v>
      </c>
      <c r="H27" s="94">
        <v>200</v>
      </c>
      <c r="K27" s="103" t="str">
        <f>IF(H35=-1,1,"")</f>
        <v/>
      </c>
      <c r="L27" s="63" t="str">
        <f>IF(K27=1,J27,"")</f>
        <v/>
      </c>
    </row>
    <row r="32" spans="1:12" x14ac:dyDescent="0.25">
      <c r="B32" s="90"/>
      <c r="C32" s="91" t="s">
        <v>29</v>
      </c>
      <c r="D32" s="110"/>
      <c r="E32" s="90"/>
      <c r="F32" s="91" t="s">
        <v>157</v>
      </c>
      <c r="G32" s="90"/>
      <c r="H32" s="139"/>
      <c r="I32" s="95"/>
      <c r="J32" s="90"/>
      <c r="K32" s="107">
        <f>SUM(H33:H56)</f>
        <v>14700</v>
      </c>
      <c r="L32" s="92"/>
    </row>
    <row r="33" spans="1:12" x14ac:dyDescent="0.25">
      <c r="A33" t="s">
        <v>57</v>
      </c>
      <c r="B33" s="7" t="s">
        <v>122</v>
      </c>
      <c r="C33" t="s">
        <v>67</v>
      </c>
      <c r="D33" s="7">
        <v>2161</v>
      </c>
      <c r="E33" s="6" t="s">
        <v>123</v>
      </c>
      <c r="F33" t="s">
        <v>124</v>
      </c>
      <c r="G33" s="128" t="s">
        <v>68</v>
      </c>
      <c r="H33" s="140">
        <v>1200</v>
      </c>
      <c r="K33" s="103"/>
      <c r="L33" s="63"/>
    </row>
    <row r="34" spans="1:12" x14ac:dyDescent="0.25">
      <c r="A34" t="s">
        <v>57</v>
      </c>
      <c r="B34" s="7" t="s">
        <v>125</v>
      </c>
      <c r="C34" t="s">
        <v>67</v>
      </c>
      <c r="D34" s="7">
        <v>2162</v>
      </c>
      <c r="E34" s="6" t="s">
        <v>126</v>
      </c>
      <c r="F34" t="s">
        <v>127</v>
      </c>
      <c r="G34" s="128" t="s">
        <v>68</v>
      </c>
      <c r="H34" s="140">
        <v>1200</v>
      </c>
      <c r="K34" s="103"/>
      <c r="L34" s="63"/>
    </row>
    <row r="35" spans="1:12" x14ac:dyDescent="0.25">
      <c r="A35" t="s">
        <v>57</v>
      </c>
      <c r="B35" s="7" t="s">
        <v>125</v>
      </c>
      <c r="C35" t="s">
        <v>67</v>
      </c>
      <c r="D35" s="7">
        <v>2162</v>
      </c>
      <c r="E35" s="6" t="s">
        <v>126</v>
      </c>
      <c r="F35" t="s">
        <v>128</v>
      </c>
      <c r="G35" s="128" t="s">
        <v>68</v>
      </c>
      <c r="H35" s="140">
        <v>1200</v>
      </c>
      <c r="K35" s="103"/>
      <c r="L35" s="63"/>
    </row>
    <row r="36" spans="1:12" x14ac:dyDescent="0.25">
      <c r="A36" t="s">
        <v>57</v>
      </c>
      <c r="B36" s="7" t="s">
        <v>129</v>
      </c>
      <c r="C36" t="s">
        <v>67</v>
      </c>
      <c r="D36" s="7">
        <v>2158</v>
      </c>
      <c r="E36" s="6" t="s">
        <v>130</v>
      </c>
      <c r="F36" t="s">
        <v>131</v>
      </c>
      <c r="G36" s="128" t="s">
        <v>68</v>
      </c>
      <c r="H36" s="140">
        <v>1200</v>
      </c>
      <c r="K36" s="103"/>
      <c r="L36" s="63"/>
    </row>
    <row r="37" spans="1:12" x14ac:dyDescent="0.25">
      <c r="A37" t="s">
        <v>57</v>
      </c>
      <c r="B37" s="7" t="s">
        <v>129</v>
      </c>
      <c r="C37" t="s">
        <v>67</v>
      </c>
      <c r="D37" s="7">
        <v>2158</v>
      </c>
      <c r="E37" s="6" t="s">
        <v>130</v>
      </c>
      <c r="F37" t="s">
        <v>132</v>
      </c>
      <c r="G37" s="128" t="s">
        <v>68</v>
      </c>
      <c r="H37" s="140">
        <v>1200</v>
      </c>
      <c r="K37" s="103"/>
      <c r="L37" s="63"/>
    </row>
    <row r="38" spans="1:12" x14ac:dyDescent="0.25">
      <c r="A38" t="s">
        <v>57</v>
      </c>
      <c r="B38" s="7" t="s">
        <v>133</v>
      </c>
      <c r="C38" t="s">
        <v>67</v>
      </c>
      <c r="D38" s="7">
        <v>1972</v>
      </c>
      <c r="E38" s="6" t="s">
        <v>59</v>
      </c>
      <c r="F38" t="s">
        <v>60</v>
      </c>
      <c r="G38" s="128" t="s">
        <v>68</v>
      </c>
      <c r="H38" s="140">
        <v>100</v>
      </c>
      <c r="K38" s="103"/>
      <c r="L38" s="63"/>
    </row>
    <row r="39" spans="1:12" x14ac:dyDescent="0.25">
      <c r="A39" t="s">
        <v>57</v>
      </c>
      <c r="B39" s="7" t="s">
        <v>133</v>
      </c>
      <c r="C39" t="s">
        <v>67</v>
      </c>
      <c r="D39" s="7">
        <v>2105</v>
      </c>
      <c r="E39" s="6" t="s">
        <v>74</v>
      </c>
      <c r="F39" t="s">
        <v>79</v>
      </c>
      <c r="G39" s="128" t="s">
        <v>68</v>
      </c>
      <c r="H39" s="140">
        <v>333.33</v>
      </c>
      <c r="K39" s="103"/>
      <c r="L39" s="63"/>
    </row>
    <row r="40" spans="1:12" x14ac:dyDescent="0.25">
      <c r="A40" t="s">
        <v>57</v>
      </c>
      <c r="B40" s="7" t="s">
        <v>133</v>
      </c>
      <c r="C40" t="s">
        <v>67</v>
      </c>
      <c r="D40" s="7">
        <v>2105</v>
      </c>
      <c r="E40" t="s">
        <v>74</v>
      </c>
      <c r="F40" s="6" t="s">
        <v>75</v>
      </c>
      <c r="G40" s="128" t="s">
        <v>68</v>
      </c>
      <c r="H40" s="141">
        <v>666.67</v>
      </c>
      <c r="K40" s="103"/>
      <c r="L40" s="63"/>
    </row>
    <row r="41" spans="1:12" x14ac:dyDescent="0.25">
      <c r="A41" t="s">
        <v>57</v>
      </c>
      <c r="B41" s="7" t="s">
        <v>134</v>
      </c>
      <c r="C41" t="s">
        <v>67</v>
      </c>
      <c r="D41" s="7">
        <v>2167</v>
      </c>
      <c r="E41" s="6" t="s">
        <v>135</v>
      </c>
      <c r="F41" t="s">
        <v>136</v>
      </c>
      <c r="G41" s="128" t="s">
        <v>68</v>
      </c>
      <c r="H41" s="140">
        <v>1200</v>
      </c>
      <c r="K41" s="103"/>
      <c r="L41" s="63"/>
    </row>
    <row r="42" spans="1:12" x14ac:dyDescent="0.25">
      <c r="A42" t="s">
        <v>57</v>
      </c>
      <c r="B42" s="7" t="s">
        <v>134</v>
      </c>
      <c r="C42" t="s">
        <v>67</v>
      </c>
      <c r="D42" s="7">
        <v>2167</v>
      </c>
      <c r="E42" s="6" t="s">
        <v>135</v>
      </c>
      <c r="F42" t="s">
        <v>137</v>
      </c>
      <c r="G42" s="128" t="s">
        <v>68</v>
      </c>
      <c r="H42" s="140">
        <v>1200</v>
      </c>
      <c r="K42" s="103"/>
      <c r="L42" s="63"/>
    </row>
    <row r="43" spans="1:12" x14ac:dyDescent="0.25">
      <c r="A43" t="s">
        <v>57</v>
      </c>
      <c r="B43" s="7" t="s">
        <v>138</v>
      </c>
      <c r="C43" t="s">
        <v>67</v>
      </c>
      <c r="D43" s="7">
        <v>2169</v>
      </c>
      <c r="E43" s="6" t="s">
        <v>139</v>
      </c>
      <c r="F43" t="s">
        <v>140</v>
      </c>
      <c r="G43" s="128" t="s">
        <v>68</v>
      </c>
      <c r="H43" s="140">
        <v>1200</v>
      </c>
      <c r="K43" s="103"/>
      <c r="L43" s="63"/>
    </row>
    <row r="44" spans="1:12" x14ac:dyDescent="0.25">
      <c r="A44" s="10" t="s">
        <v>57</v>
      </c>
      <c r="B44" s="7" t="s">
        <v>141</v>
      </c>
      <c r="C44" t="s">
        <v>67</v>
      </c>
      <c r="D44" s="7">
        <v>2172</v>
      </c>
      <c r="E44" s="6" t="s">
        <v>142</v>
      </c>
      <c r="F44" t="s">
        <v>143</v>
      </c>
      <c r="G44" s="128" t="s">
        <v>68</v>
      </c>
      <c r="H44" s="140">
        <v>1200</v>
      </c>
      <c r="K44" s="103"/>
      <c r="L44" s="63"/>
    </row>
    <row r="45" spans="1:12" x14ac:dyDescent="0.25">
      <c r="A45" t="s">
        <v>57</v>
      </c>
      <c r="B45" s="7" t="s">
        <v>144</v>
      </c>
      <c r="C45" t="s">
        <v>67</v>
      </c>
      <c r="D45" s="123">
        <v>2174</v>
      </c>
      <c r="E45" t="s">
        <v>145</v>
      </c>
      <c r="F45" s="47" t="s">
        <v>146</v>
      </c>
      <c r="G45" s="128" t="s">
        <v>68</v>
      </c>
      <c r="H45" s="142">
        <v>100</v>
      </c>
      <c r="L45" s="63"/>
    </row>
    <row r="46" spans="1:12" x14ac:dyDescent="0.25">
      <c r="A46" t="s">
        <v>57</v>
      </c>
      <c r="B46" s="128" t="s">
        <v>147</v>
      </c>
      <c r="C46" s="129" t="s">
        <v>67</v>
      </c>
      <c r="D46" s="128">
        <v>2177</v>
      </c>
      <c r="E46" s="129" t="s">
        <v>148</v>
      </c>
      <c r="F46" s="129" t="s">
        <v>149</v>
      </c>
      <c r="G46" s="128" t="s">
        <v>68</v>
      </c>
      <c r="H46" s="140">
        <v>1200</v>
      </c>
      <c r="K46" s="103"/>
      <c r="L46" s="63"/>
    </row>
    <row r="47" spans="1:12" x14ac:dyDescent="0.25">
      <c r="A47" t="s">
        <v>57</v>
      </c>
      <c r="B47" s="7" t="s">
        <v>150</v>
      </c>
      <c r="C47" t="s">
        <v>67</v>
      </c>
      <c r="D47" s="123">
        <v>2088</v>
      </c>
      <c r="E47" s="6" t="s">
        <v>72</v>
      </c>
      <c r="F47" t="s">
        <v>73</v>
      </c>
      <c r="G47" t="s">
        <v>68</v>
      </c>
      <c r="H47" s="94">
        <v>100</v>
      </c>
      <c r="K47" s="103"/>
      <c r="L47" s="63"/>
    </row>
    <row r="48" spans="1:12" x14ac:dyDescent="0.25">
      <c r="A48" t="s">
        <v>57</v>
      </c>
      <c r="B48" s="7" t="s">
        <v>151</v>
      </c>
      <c r="C48" t="s">
        <v>67</v>
      </c>
      <c r="D48" s="123">
        <v>2181</v>
      </c>
      <c r="E48" s="6" t="s">
        <v>152</v>
      </c>
      <c r="F48" t="s">
        <v>153</v>
      </c>
      <c r="G48" t="s">
        <v>68</v>
      </c>
      <c r="H48" s="94">
        <v>200</v>
      </c>
      <c r="K48" s="103"/>
      <c r="L48" s="63"/>
    </row>
    <row r="49" spans="1:12" x14ac:dyDescent="0.25">
      <c r="A49" t="s">
        <v>57</v>
      </c>
      <c r="B49" s="7" t="s">
        <v>151</v>
      </c>
      <c r="C49" t="s">
        <v>67</v>
      </c>
      <c r="D49" s="123">
        <v>2179</v>
      </c>
      <c r="E49" s="6" t="s">
        <v>154</v>
      </c>
      <c r="F49" t="s">
        <v>155</v>
      </c>
      <c r="G49" t="s">
        <v>68</v>
      </c>
      <c r="H49" s="94">
        <v>1200</v>
      </c>
      <c r="K49" s="103"/>
      <c r="L49" s="63"/>
    </row>
    <row r="50" spans="1:12" x14ac:dyDescent="0.25">
      <c r="A50" t="s">
        <v>57</v>
      </c>
      <c r="K50" s="103"/>
      <c r="L50" s="63"/>
    </row>
    <row r="51" spans="1:12" x14ac:dyDescent="0.25">
      <c r="A51" t="s">
        <v>57</v>
      </c>
      <c r="K51" s="103"/>
      <c r="L51" s="63"/>
    </row>
    <row r="52" spans="1:12" x14ac:dyDescent="0.25">
      <c r="A52" t="s">
        <v>57</v>
      </c>
      <c r="K52" s="103"/>
      <c r="L52" s="63"/>
    </row>
    <row r="53" spans="1:12" x14ac:dyDescent="0.25">
      <c r="K53" s="103" t="str">
        <f>IF(I53=-1,1,"")</f>
        <v/>
      </c>
      <c r="L53" s="63" t="str">
        <f>IF(K53=1,J53,"")</f>
        <v/>
      </c>
    </row>
    <row r="54" spans="1:12" x14ac:dyDescent="0.25">
      <c r="K54" s="103" t="str">
        <f>IF(I54=-1,1,"")</f>
        <v/>
      </c>
      <c r="L54" s="63" t="str">
        <f>IF(K54=1,J54,"")</f>
        <v/>
      </c>
    </row>
    <row r="57" spans="1:12" x14ac:dyDescent="0.25">
      <c r="A57" s="8"/>
      <c r="B57" s="21" t="s">
        <v>28</v>
      </c>
      <c r="C57" s="8"/>
      <c r="D57" s="124"/>
      <c r="E57" s="8"/>
      <c r="F57" s="153" t="s">
        <v>158</v>
      </c>
      <c r="G57" s="9"/>
      <c r="H57" s="58"/>
      <c r="I57" s="96"/>
      <c r="J57" s="51"/>
      <c r="K57" s="58">
        <f>SUM(H58:H101)</f>
        <v>0</v>
      </c>
    </row>
    <row r="58" spans="1:12" x14ac:dyDescent="0.25">
      <c r="A58" t="s">
        <v>57</v>
      </c>
      <c r="H58" s="140"/>
      <c r="K58" s="103" t="str">
        <f t="shared" ref="K58:K79" si="2">IF(I58=-1,1,"")</f>
        <v/>
      </c>
      <c r="L58" s="63" t="str">
        <f t="shared" ref="L58:L79" si="3">IF(K58=1,J58,"")</f>
        <v/>
      </c>
    </row>
    <row r="59" spans="1:12" x14ac:dyDescent="0.25">
      <c r="A59" t="s">
        <v>57</v>
      </c>
      <c r="H59" s="140"/>
      <c r="K59" s="103" t="str">
        <f t="shared" si="2"/>
        <v/>
      </c>
      <c r="L59" s="63" t="str">
        <f t="shared" si="3"/>
        <v/>
      </c>
    </row>
    <row r="60" spans="1:12" x14ac:dyDescent="0.25">
      <c r="A60" t="s">
        <v>57</v>
      </c>
      <c r="H60" s="140"/>
      <c r="K60" s="103" t="str">
        <f t="shared" si="2"/>
        <v/>
      </c>
      <c r="L60" s="63" t="str">
        <f t="shared" si="3"/>
        <v/>
      </c>
    </row>
    <row r="61" spans="1:12" x14ac:dyDescent="0.25">
      <c r="A61" t="s">
        <v>57</v>
      </c>
      <c r="H61" s="140"/>
      <c r="K61" s="103" t="str">
        <f t="shared" si="2"/>
        <v/>
      </c>
      <c r="L61" s="63" t="str">
        <f t="shared" si="3"/>
        <v/>
      </c>
    </row>
    <row r="62" spans="1:12" x14ac:dyDescent="0.25">
      <c r="A62" t="s">
        <v>57</v>
      </c>
      <c r="H62" s="140"/>
      <c r="K62" s="103" t="str">
        <f t="shared" si="2"/>
        <v/>
      </c>
      <c r="L62" s="63" t="str">
        <f t="shared" si="3"/>
        <v/>
      </c>
    </row>
    <row r="63" spans="1:12" x14ac:dyDescent="0.25">
      <c r="A63" t="s">
        <v>57</v>
      </c>
      <c r="H63" s="140"/>
      <c r="K63" s="103" t="str">
        <f t="shared" si="2"/>
        <v/>
      </c>
      <c r="L63" s="63" t="str">
        <f t="shared" si="3"/>
        <v/>
      </c>
    </row>
    <row r="64" spans="1:12" x14ac:dyDescent="0.25">
      <c r="A64" t="s">
        <v>57</v>
      </c>
      <c r="H64" s="140"/>
      <c r="K64" s="103" t="str">
        <f t="shared" si="2"/>
        <v/>
      </c>
      <c r="L64" s="63" t="str">
        <f t="shared" si="3"/>
        <v/>
      </c>
    </row>
    <row r="65" spans="1:12" x14ac:dyDescent="0.25">
      <c r="A65" t="s">
        <v>57</v>
      </c>
      <c r="H65" s="140"/>
      <c r="K65" s="103" t="str">
        <f t="shared" si="2"/>
        <v/>
      </c>
      <c r="L65" s="63" t="str">
        <f t="shared" si="3"/>
        <v/>
      </c>
    </row>
    <row r="66" spans="1:12" x14ac:dyDescent="0.25">
      <c r="A66" t="s">
        <v>57</v>
      </c>
      <c r="H66" s="140"/>
      <c r="K66" s="103" t="str">
        <f t="shared" si="2"/>
        <v/>
      </c>
      <c r="L66" s="63" t="str">
        <f t="shared" si="3"/>
        <v/>
      </c>
    </row>
    <row r="67" spans="1:12" x14ac:dyDescent="0.25">
      <c r="A67" t="s">
        <v>57</v>
      </c>
      <c r="H67" s="140"/>
      <c r="K67" s="103" t="str">
        <f t="shared" si="2"/>
        <v/>
      </c>
      <c r="L67" s="63" t="str">
        <f t="shared" si="3"/>
        <v/>
      </c>
    </row>
    <row r="68" spans="1:12" x14ac:dyDescent="0.25">
      <c r="H68" s="140"/>
      <c r="K68" s="103" t="str">
        <f t="shared" si="2"/>
        <v/>
      </c>
      <c r="L68" s="63" t="str">
        <f t="shared" si="3"/>
        <v/>
      </c>
    </row>
    <row r="69" spans="1:12" x14ac:dyDescent="0.25">
      <c r="H69" s="140"/>
      <c r="K69" s="103" t="str">
        <f t="shared" si="2"/>
        <v/>
      </c>
      <c r="L69" s="63" t="str">
        <f t="shared" si="3"/>
        <v/>
      </c>
    </row>
    <row r="70" spans="1:12" x14ac:dyDescent="0.25">
      <c r="H70" s="140"/>
      <c r="K70" s="103" t="str">
        <f t="shared" si="2"/>
        <v/>
      </c>
      <c r="L70" s="63" t="str">
        <f t="shared" si="3"/>
        <v/>
      </c>
    </row>
    <row r="71" spans="1:12" x14ac:dyDescent="0.25">
      <c r="H71" s="140"/>
      <c r="K71" s="103" t="str">
        <f t="shared" si="2"/>
        <v/>
      </c>
      <c r="L71" s="63" t="str">
        <f t="shared" si="3"/>
        <v/>
      </c>
    </row>
    <row r="72" spans="1:12" x14ac:dyDescent="0.25">
      <c r="H72" s="140"/>
      <c r="K72" s="103" t="str">
        <f t="shared" si="2"/>
        <v/>
      </c>
      <c r="L72" s="63" t="str">
        <f t="shared" si="3"/>
        <v/>
      </c>
    </row>
    <row r="73" spans="1:12" x14ac:dyDescent="0.25">
      <c r="H73" s="140"/>
      <c r="K73" s="103" t="str">
        <f t="shared" si="2"/>
        <v/>
      </c>
      <c r="L73" s="63" t="str">
        <f t="shared" si="3"/>
        <v/>
      </c>
    </row>
    <row r="74" spans="1:12" x14ac:dyDescent="0.25">
      <c r="H74" s="140"/>
      <c r="K74" s="103" t="str">
        <f t="shared" si="2"/>
        <v/>
      </c>
      <c r="L74" s="63" t="str">
        <f t="shared" si="3"/>
        <v/>
      </c>
    </row>
    <row r="75" spans="1:12" x14ac:dyDescent="0.25">
      <c r="H75" s="140"/>
      <c r="K75" s="103" t="str">
        <f t="shared" si="2"/>
        <v/>
      </c>
      <c r="L75" s="63" t="str">
        <f t="shared" si="3"/>
        <v/>
      </c>
    </row>
    <row r="76" spans="1:12" x14ac:dyDescent="0.25">
      <c r="H76" s="140"/>
      <c r="K76" s="103" t="str">
        <f t="shared" si="2"/>
        <v/>
      </c>
      <c r="L76" s="63" t="str">
        <f t="shared" si="3"/>
        <v/>
      </c>
    </row>
    <row r="77" spans="1:12" x14ac:dyDescent="0.25">
      <c r="H77" s="140"/>
      <c r="K77" s="103" t="str">
        <f t="shared" si="2"/>
        <v/>
      </c>
      <c r="L77" s="63" t="str">
        <f t="shared" si="3"/>
        <v/>
      </c>
    </row>
    <row r="78" spans="1:12" x14ac:dyDescent="0.25">
      <c r="H78" s="140"/>
      <c r="K78" s="103" t="str">
        <f t="shared" si="2"/>
        <v/>
      </c>
      <c r="L78" s="63" t="str">
        <f t="shared" si="3"/>
        <v/>
      </c>
    </row>
    <row r="79" spans="1:12" x14ac:dyDescent="0.25">
      <c r="H79" s="140"/>
      <c r="K79" s="103" t="str">
        <f t="shared" si="2"/>
        <v/>
      </c>
      <c r="L79" s="63" t="str">
        <f t="shared" si="3"/>
        <v/>
      </c>
    </row>
    <row r="80" spans="1:12" x14ac:dyDescent="0.25">
      <c r="H80" s="140"/>
    </row>
    <row r="81" spans="8:8" x14ac:dyDescent="0.25">
      <c r="H81" s="140"/>
    </row>
    <row r="102" spans="1:12" x14ac:dyDescent="0.25">
      <c r="A102" s="11"/>
      <c r="B102" s="20" t="s">
        <v>31</v>
      </c>
      <c r="C102" s="11"/>
      <c r="D102" s="125"/>
      <c r="E102" s="11"/>
      <c r="F102" s="154" t="s">
        <v>159</v>
      </c>
      <c r="G102" s="12"/>
      <c r="H102" s="59"/>
      <c r="I102" s="97"/>
      <c r="J102" s="52"/>
      <c r="K102" s="59">
        <f>SUM(H103:H152)</f>
        <v>0</v>
      </c>
    </row>
    <row r="103" spans="1:12" x14ac:dyDescent="0.25">
      <c r="A103" t="s">
        <v>57</v>
      </c>
      <c r="B103" s="145"/>
      <c r="C103" s="145"/>
      <c r="D103" s="145"/>
      <c r="E103" s="145"/>
      <c r="F103" s="145"/>
      <c r="G103" s="145"/>
      <c r="H103" s="146"/>
      <c r="K103" s="103" t="str">
        <f t="shared" ref="K103:K124" si="4">IF(I103=-1,1,"")</f>
        <v/>
      </c>
      <c r="L103" s="63" t="str">
        <f t="shared" ref="L103:L124" si="5">IF(K103=1,J103,"")</f>
        <v/>
      </c>
    </row>
    <row r="104" spans="1:12" x14ac:dyDescent="0.25">
      <c r="A104" t="s">
        <v>57</v>
      </c>
      <c r="B104" s="145"/>
      <c r="C104" s="145"/>
      <c r="D104" s="145"/>
      <c r="E104" s="145"/>
      <c r="F104" s="145"/>
      <c r="G104" s="145"/>
      <c r="H104" s="146"/>
      <c r="K104" s="103" t="str">
        <f t="shared" si="4"/>
        <v/>
      </c>
      <c r="L104" s="63" t="str">
        <f t="shared" si="5"/>
        <v/>
      </c>
    </row>
    <row r="105" spans="1:12" x14ac:dyDescent="0.25">
      <c r="A105" t="s">
        <v>57</v>
      </c>
      <c r="B105" s="145"/>
      <c r="C105" s="145"/>
      <c r="D105" s="145"/>
      <c r="E105" s="145"/>
      <c r="F105" s="145"/>
      <c r="G105" s="145"/>
      <c r="H105" s="146"/>
      <c r="K105" s="103" t="str">
        <f t="shared" si="4"/>
        <v/>
      </c>
      <c r="L105" s="63" t="str">
        <f t="shared" si="5"/>
        <v/>
      </c>
    </row>
    <row r="106" spans="1:12" x14ac:dyDescent="0.25">
      <c r="A106" t="s">
        <v>57</v>
      </c>
      <c r="B106" s="145"/>
      <c r="C106" s="145"/>
      <c r="D106" s="145"/>
      <c r="E106" s="145"/>
      <c r="F106" s="145"/>
      <c r="G106" s="145"/>
      <c r="H106" s="146"/>
      <c r="K106" s="103" t="str">
        <f t="shared" si="4"/>
        <v/>
      </c>
      <c r="L106" s="63" t="str">
        <f t="shared" si="5"/>
        <v/>
      </c>
    </row>
    <row r="107" spans="1:12" x14ac:dyDescent="0.25">
      <c r="A107" t="s">
        <v>57</v>
      </c>
      <c r="B107" s="145"/>
      <c r="C107" s="145"/>
      <c r="D107" s="145"/>
      <c r="E107" s="145"/>
      <c r="F107" s="145"/>
      <c r="G107" s="145"/>
      <c r="H107" s="146"/>
      <c r="K107" s="103" t="str">
        <f t="shared" si="4"/>
        <v/>
      </c>
      <c r="L107" s="63" t="str">
        <f t="shared" si="5"/>
        <v/>
      </c>
    </row>
    <row r="108" spans="1:12" x14ac:dyDescent="0.25">
      <c r="A108" t="s">
        <v>57</v>
      </c>
      <c r="B108" s="145"/>
      <c r="C108" s="145"/>
      <c r="D108" s="145"/>
      <c r="E108" s="145"/>
      <c r="F108" s="145"/>
      <c r="G108" s="145"/>
      <c r="H108" s="146"/>
      <c r="K108" s="103" t="str">
        <f t="shared" si="4"/>
        <v/>
      </c>
      <c r="L108" s="63" t="str">
        <f t="shared" si="5"/>
        <v/>
      </c>
    </row>
    <row r="109" spans="1:12" x14ac:dyDescent="0.25">
      <c r="A109" t="s">
        <v>57</v>
      </c>
      <c r="B109" s="145"/>
      <c r="C109" s="145"/>
      <c r="D109" s="145"/>
      <c r="E109" s="145"/>
      <c r="F109" s="145"/>
      <c r="G109" s="145"/>
      <c r="H109" s="146"/>
      <c r="K109" s="103" t="str">
        <f t="shared" si="4"/>
        <v/>
      </c>
      <c r="L109" s="63" t="str">
        <f t="shared" si="5"/>
        <v/>
      </c>
    </row>
    <row r="110" spans="1:12" x14ac:dyDescent="0.25">
      <c r="A110" t="s">
        <v>57</v>
      </c>
      <c r="B110" s="145"/>
      <c r="C110" s="145"/>
      <c r="D110" s="145"/>
      <c r="E110" s="145"/>
      <c r="F110" s="145"/>
      <c r="G110" s="145"/>
      <c r="H110" s="146"/>
      <c r="K110" s="103" t="str">
        <f t="shared" si="4"/>
        <v/>
      </c>
      <c r="L110" s="63" t="str">
        <f t="shared" si="5"/>
        <v/>
      </c>
    </row>
    <row r="111" spans="1:12" x14ac:dyDescent="0.25">
      <c r="A111" t="s">
        <v>57</v>
      </c>
      <c r="B111" s="145"/>
      <c r="C111" s="145"/>
      <c r="D111" s="145"/>
      <c r="E111" s="145"/>
      <c r="F111" s="145"/>
      <c r="G111" s="145"/>
      <c r="H111" s="146"/>
      <c r="K111" s="103" t="str">
        <f t="shared" si="4"/>
        <v/>
      </c>
      <c r="L111" s="63" t="str">
        <f t="shared" si="5"/>
        <v/>
      </c>
    </row>
    <row r="112" spans="1:12" x14ac:dyDescent="0.25">
      <c r="A112" t="s">
        <v>57</v>
      </c>
      <c r="B112" s="145"/>
      <c r="C112" s="145"/>
      <c r="D112" s="145"/>
      <c r="E112" s="145"/>
      <c r="F112" s="145"/>
      <c r="G112" s="145"/>
      <c r="H112" s="146"/>
      <c r="K112" s="103" t="str">
        <f t="shared" si="4"/>
        <v/>
      </c>
      <c r="L112" s="63" t="str">
        <f t="shared" si="5"/>
        <v/>
      </c>
    </row>
    <row r="113" spans="1:12" x14ac:dyDescent="0.25">
      <c r="A113" t="s">
        <v>57</v>
      </c>
      <c r="B113" s="145"/>
      <c r="C113" s="145"/>
      <c r="D113" s="145"/>
      <c r="E113" s="145"/>
      <c r="F113" s="145"/>
      <c r="G113" s="145"/>
      <c r="H113" s="146"/>
      <c r="K113" s="103" t="str">
        <f t="shared" si="4"/>
        <v/>
      </c>
      <c r="L113" s="63" t="str">
        <f t="shared" si="5"/>
        <v/>
      </c>
    </row>
    <row r="114" spans="1:12" x14ac:dyDescent="0.25">
      <c r="A114" t="s">
        <v>57</v>
      </c>
      <c r="B114" s="145"/>
      <c r="C114" s="145"/>
      <c r="D114" s="145"/>
      <c r="E114" s="145"/>
      <c r="F114" s="145"/>
      <c r="G114" s="145"/>
      <c r="H114" s="146"/>
      <c r="K114" s="103" t="str">
        <f t="shared" si="4"/>
        <v/>
      </c>
      <c r="L114" s="63" t="str">
        <f t="shared" si="5"/>
        <v/>
      </c>
    </row>
    <row r="115" spans="1:12" x14ac:dyDescent="0.25">
      <c r="A115" t="s">
        <v>57</v>
      </c>
      <c r="B115" s="145"/>
      <c r="C115" s="145"/>
      <c r="D115" s="145"/>
      <c r="E115" s="145"/>
      <c r="F115" s="145"/>
      <c r="G115" s="145"/>
      <c r="H115" s="146"/>
      <c r="K115" s="103" t="str">
        <f t="shared" si="4"/>
        <v/>
      </c>
      <c r="L115" s="63" t="str">
        <f t="shared" si="5"/>
        <v/>
      </c>
    </row>
    <row r="116" spans="1:12" x14ac:dyDescent="0.25">
      <c r="A116" t="s">
        <v>57</v>
      </c>
      <c r="B116" s="145"/>
      <c r="C116" s="145"/>
      <c r="D116" s="145"/>
      <c r="E116" s="145"/>
      <c r="F116" s="145"/>
      <c r="G116" s="145"/>
      <c r="H116" s="146"/>
      <c r="K116" s="103" t="str">
        <f t="shared" si="4"/>
        <v/>
      </c>
      <c r="L116" s="63" t="str">
        <f t="shared" si="5"/>
        <v/>
      </c>
    </row>
    <row r="117" spans="1:12" x14ac:dyDescent="0.25">
      <c r="A117" t="s">
        <v>57</v>
      </c>
      <c r="B117" s="145"/>
      <c r="C117" s="145"/>
      <c r="D117" s="145"/>
      <c r="E117" s="145"/>
      <c r="F117" s="145"/>
      <c r="G117" s="145"/>
      <c r="H117" s="146"/>
      <c r="K117" s="103" t="str">
        <f t="shared" si="4"/>
        <v/>
      </c>
      <c r="L117" s="63" t="str">
        <f t="shared" si="5"/>
        <v/>
      </c>
    </row>
    <row r="118" spans="1:12" x14ac:dyDescent="0.25">
      <c r="A118" t="s">
        <v>57</v>
      </c>
      <c r="B118" s="145"/>
      <c r="C118" s="145"/>
      <c r="D118" s="145"/>
      <c r="E118" s="145"/>
      <c r="F118" s="145"/>
      <c r="G118" s="145"/>
      <c r="H118" s="146"/>
      <c r="K118" s="103" t="str">
        <f t="shared" si="4"/>
        <v/>
      </c>
      <c r="L118" s="63" t="str">
        <f t="shared" si="5"/>
        <v/>
      </c>
    </row>
    <row r="119" spans="1:12" x14ac:dyDescent="0.25">
      <c r="A119" t="s">
        <v>57</v>
      </c>
      <c r="B119" s="145"/>
      <c r="C119" s="145"/>
      <c r="D119" s="145"/>
      <c r="E119" s="145"/>
      <c r="F119" s="145"/>
      <c r="G119" s="145"/>
      <c r="H119" s="146"/>
      <c r="K119" s="103" t="str">
        <f t="shared" si="4"/>
        <v/>
      </c>
      <c r="L119" s="63" t="str">
        <f t="shared" si="5"/>
        <v/>
      </c>
    </row>
    <row r="120" spans="1:12" x14ac:dyDescent="0.25">
      <c r="A120" t="s">
        <v>57</v>
      </c>
      <c r="B120" s="145"/>
      <c r="C120" s="145"/>
      <c r="D120" s="145"/>
      <c r="E120" s="145"/>
      <c r="F120" s="145"/>
      <c r="G120" s="145"/>
      <c r="H120" s="146"/>
      <c r="K120" s="103" t="str">
        <f t="shared" si="4"/>
        <v/>
      </c>
      <c r="L120" s="63" t="str">
        <f t="shared" si="5"/>
        <v/>
      </c>
    </row>
    <row r="121" spans="1:12" x14ac:dyDescent="0.25">
      <c r="A121" t="s">
        <v>57</v>
      </c>
      <c r="B121" s="145"/>
      <c r="C121" s="145"/>
      <c r="D121" s="145"/>
      <c r="E121" s="145"/>
      <c r="F121" s="145"/>
      <c r="G121" s="145"/>
      <c r="H121" s="146"/>
      <c r="K121" s="103" t="str">
        <f t="shared" si="4"/>
        <v/>
      </c>
      <c r="L121" s="63" t="str">
        <f t="shared" si="5"/>
        <v/>
      </c>
    </row>
    <row r="122" spans="1:12" x14ac:dyDescent="0.25">
      <c r="A122" t="s">
        <v>57</v>
      </c>
      <c r="B122" s="145"/>
      <c r="C122" s="145"/>
      <c r="D122" s="145"/>
      <c r="E122" s="145"/>
      <c r="F122" s="145"/>
      <c r="G122" s="145"/>
      <c r="H122" s="146"/>
      <c r="K122" s="103" t="str">
        <f t="shared" si="4"/>
        <v/>
      </c>
      <c r="L122" s="63" t="str">
        <f t="shared" si="5"/>
        <v/>
      </c>
    </row>
    <row r="123" spans="1:12" x14ac:dyDescent="0.25">
      <c r="A123" t="s">
        <v>57</v>
      </c>
      <c r="B123" s="145"/>
      <c r="C123" s="145"/>
      <c r="D123" s="145"/>
      <c r="E123" s="145"/>
      <c r="F123" s="145"/>
      <c r="G123" s="145"/>
      <c r="H123" s="146"/>
      <c r="K123" s="103" t="str">
        <f t="shared" si="4"/>
        <v/>
      </c>
      <c r="L123" s="63" t="str">
        <f t="shared" si="5"/>
        <v/>
      </c>
    </row>
    <row r="124" spans="1:12" x14ac:dyDescent="0.25">
      <c r="A124" t="s">
        <v>57</v>
      </c>
      <c r="B124" s="145"/>
      <c r="C124" s="145"/>
      <c r="D124" s="145"/>
      <c r="E124" s="145"/>
      <c r="F124" s="145"/>
      <c r="G124" s="145"/>
      <c r="H124" s="146"/>
      <c r="K124" s="103" t="str">
        <f t="shared" si="4"/>
        <v/>
      </c>
      <c r="L124" s="63" t="str">
        <f t="shared" si="5"/>
        <v/>
      </c>
    </row>
    <row r="125" spans="1:12" x14ac:dyDescent="0.25">
      <c r="A125" t="s">
        <v>57</v>
      </c>
      <c r="B125" s="145"/>
      <c r="C125" s="145"/>
      <c r="D125" s="145"/>
      <c r="E125" s="145"/>
      <c r="F125" s="145"/>
      <c r="G125" s="145"/>
      <c r="H125" s="146"/>
    </row>
    <row r="126" spans="1:12" x14ac:dyDescent="0.25">
      <c r="A126" t="s">
        <v>57</v>
      </c>
      <c r="B126" s="145"/>
      <c r="C126" s="145"/>
      <c r="D126" s="145"/>
      <c r="E126" s="145"/>
      <c r="F126" s="145"/>
      <c r="G126" s="145"/>
      <c r="H126" s="146"/>
    </row>
    <row r="127" spans="1:12" x14ac:dyDescent="0.25">
      <c r="A127" t="s">
        <v>57</v>
      </c>
      <c r="B127" s="145"/>
      <c r="C127" s="145"/>
      <c r="D127" s="145"/>
      <c r="E127" s="145"/>
      <c r="F127" s="145"/>
      <c r="G127" s="145"/>
      <c r="H127" s="146"/>
    </row>
    <row r="128" spans="1:12" x14ac:dyDescent="0.25">
      <c r="A128" t="s">
        <v>57</v>
      </c>
      <c r="B128" s="145"/>
      <c r="C128" s="145"/>
      <c r="D128" s="145"/>
      <c r="E128" s="145"/>
      <c r="F128" s="145"/>
      <c r="G128" s="145"/>
      <c r="H128" s="146"/>
    </row>
    <row r="129" spans="1:8" x14ac:dyDescent="0.25">
      <c r="A129" t="s">
        <v>57</v>
      </c>
      <c r="B129" s="145"/>
      <c r="C129" s="145"/>
      <c r="D129" s="145"/>
      <c r="E129" s="145"/>
      <c r="F129" s="145"/>
      <c r="G129" s="145"/>
      <c r="H129" s="146"/>
    </row>
    <row r="130" spans="1:8" x14ac:dyDescent="0.25">
      <c r="A130" t="s">
        <v>57</v>
      </c>
      <c r="B130" s="145"/>
      <c r="C130" s="145"/>
      <c r="D130" s="145"/>
      <c r="E130" s="145"/>
      <c r="F130" s="145"/>
      <c r="G130" s="145"/>
      <c r="H130" s="146"/>
    </row>
    <row r="131" spans="1:8" x14ac:dyDescent="0.25">
      <c r="A131" t="s">
        <v>57</v>
      </c>
      <c r="B131" s="145"/>
      <c r="C131" s="145"/>
      <c r="D131" s="145"/>
      <c r="E131" s="145"/>
      <c r="F131" s="145"/>
      <c r="G131" s="145"/>
      <c r="H131" s="146"/>
    </row>
    <row r="132" spans="1:8" x14ac:dyDescent="0.25">
      <c r="A132" t="s">
        <v>57</v>
      </c>
      <c r="B132" s="145"/>
      <c r="C132" s="145"/>
      <c r="D132" s="145"/>
      <c r="E132" s="145"/>
      <c r="F132" s="145"/>
      <c r="G132" s="145"/>
      <c r="H132" s="146"/>
    </row>
    <row r="133" spans="1:8" x14ac:dyDescent="0.25">
      <c r="A133" t="s">
        <v>57</v>
      </c>
      <c r="B133" s="145"/>
      <c r="C133" s="145"/>
      <c r="D133" s="145"/>
      <c r="E133" s="145"/>
      <c r="F133" s="145"/>
      <c r="G133" s="145"/>
      <c r="H133" s="146"/>
    </row>
    <row r="134" spans="1:8" x14ac:dyDescent="0.25">
      <c r="A134" t="s">
        <v>57</v>
      </c>
      <c r="B134" s="145"/>
      <c r="C134" s="145"/>
      <c r="D134" s="145"/>
      <c r="E134" s="145"/>
      <c r="F134" s="145"/>
      <c r="G134" s="145"/>
      <c r="H134" s="146"/>
    </row>
    <row r="135" spans="1:8" x14ac:dyDescent="0.25">
      <c r="A135" t="s">
        <v>57</v>
      </c>
      <c r="B135" s="147"/>
      <c r="C135" s="147"/>
      <c r="D135" s="147"/>
      <c r="E135" s="147"/>
      <c r="F135" s="147"/>
      <c r="G135" s="147"/>
      <c r="H135" s="148"/>
    </row>
    <row r="136" spans="1:8" x14ac:dyDescent="0.25">
      <c r="A136" t="s">
        <v>57</v>
      </c>
    </row>
    <row r="137" spans="1:8" x14ac:dyDescent="0.25">
      <c r="A137" t="s">
        <v>57</v>
      </c>
    </row>
    <row r="138" spans="1:8" x14ac:dyDescent="0.25">
      <c r="A138" t="s">
        <v>57</v>
      </c>
    </row>
    <row r="139" spans="1:8" x14ac:dyDescent="0.25">
      <c r="A139" t="s">
        <v>57</v>
      </c>
    </row>
    <row r="140" spans="1:8" x14ac:dyDescent="0.25">
      <c r="A140" t="s">
        <v>57</v>
      </c>
    </row>
    <row r="141" spans="1:8" x14ac:dyDescent="0.25">
      <c r="A141" t="s">
        <v>57</v>
      </c>
    </row>
    <row r="142" spans="1:8" x14ac:dyDescent="0.25">
      <c r="A142" t="s">
        <v>57</v>
      </c>
    </row>
    <row r="143" spans="1:8" x14ac:dyDescent="0.25">
      <c r="A143" t="s">
        <v>57</v>
      </c>
    </row>
    <row r="144" spans="1:8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3" spans="1:12" ht="18.75" x14ac:dyDescent="0.3">
      <c r="A153" s="13"/>
      <c r="B153" s="79"/>
      <c r="C153" s="13"/>
      <c r="D153" s="126"/>
      <c r="E153" s="13"/>
      <c r="F153" s="14"/>
      <c r="G153" s="14"/>
      <c r="H153" s="60" t="s">
        <v>32</v>
      </c>
      <c r="I153" s="98"/>
      <c r="J153" s="53"/>
      <c r="K153" s="143">
        <f>SUM(K2:K129)</f>
        <v>31150</v>
      </c>
      <c r="L153" s="60"/>
    </row>
    <row r="156" spans="1:12" x14ac:dyDescent="0.25">
      <c r="I156" s="99" t="s">
        <v>15</v>
      </c>
      <c r="J156" s="54" t="s">
        <v>11</v>
      </c>
      <c r="K156" s="104" t="s">
        <v>34</v>
      </c>
      <c r="L156" s="42" t="s">
        <v>33</v>
      </c>
    </row>
    <row r="157" spans="1:12" x14ac:dyDescent="0.25">
      <c r="A157" s="159"/>
      <c r="B157" s="32" t="s">
        <v>36</v>
      </c>
      <c r="C157" s="159"/>
      <c r="I157" s="100" t="s">
        <v>1</v>
      </c>
      <c r="J157" s="82">
        <v>45438</v>
      </c>
      <c r="K157" s="105">
        <f>K2</f>
        <v>16450</v>
      </c>
      <c r="L157" s="61">
        <f>10%*K157</f>
        <v>1645</v>
      </c>
    </row>
    <row r="158" spans="1:12" x14ac:dyDescent="0.25">
      <c r="B158" s="7" t="s">
        <v>37</v>
      </c>
      <c r="I158" s="100" t="s">
        <v>2</v>
      </c>
      <c r="J158" s="82"/>
      <c r="K158" s="173">
        <f>K32</f>
        <v>14700</v>
      </c>
      <c r="L158" s="61">
        <f t="shared" ref="L158:L161" si="6">10%*K158</f>
        <v>1470</v>
      </c>
    </row>
    <row r="159" spans="1:12" x14ac:dyDescent="0.25">
      <c r="B159" s="7" t="s">
        <v>38</v>
      </c>
      <c r="I159" s="100" t="s">
        <v>3</v>
      </c>
      <c r="J159" s="82"/>
      <c r="K159" s="105">
        <f>K57</f>
        <v>0</v>
      </c>
      <c r="L159" s="61">
        <f t="shared" si="6"/>
        <v>0</v>
      </c>
    </row>
    <row r="160" spans="1:12" x14ac:dyDescent="0.25">
      <c r="I160" s="100" t="s">
        <v>4</v>
      </c>
      <c r="J160" s="82"/>
      <c r="K160" s="105">
        <f>K102</f>
        <v>0</v>
      </c>
      <c r="L160" s="61">
        <f t="shared" si="6"/>
        <v>0</v>
      </c>
    </row>
    <row r="161" spans="1:12" ht="15.75" thickBot="1" x14ac:dyDescent="0.3">
      <c r="I161" s="100" t="s">
        <v>35</v>
      </c>
      <c r="J161" s="82"/>
      <c r="K161" s="105"/>
      <c r="L161" s="61">
        <f t="shared" si="6"/>
        <v>0</v>
      </c>
    </row>
    <row r="162" spans="1:12" ht="19.5" thickBot="1" x14ac:dyDescent="0.35">
      <c r="B162" s="156" t="s">
        <v>71</v>
      </c>
      <c r="C162" s="157"/>
      <c r="D162" s="158"/>
      <c r="E162" s="6" t="s">
        <v>165</v>
      </c>
      <c r="I162" s="101" t="s">
        <v>39</v>
      </c>
      <c r="J162" s="55"/>
      <c r="K162" s="106">
        <f>SUM(K157:K161)</f>
        <v>31150</v>
      </c>
      <c r="L162" s="62">
        <f>SUM(L157:L161)</f>
        <v>3115</v>
      </c>
    </row>
    <row r="163" spans="1:12" x14ac:dyDescent="0.25">
      <c r="A163" s="89" t="s">
        <v>64</v>
      </c>
      <c r="B163" s="87" t="s">
        <v>78</v>
      </c>
      <c r="C163" s="88"/>
      <c r="D163" s="127"/>
    </row>
  </sheetData>
  <sortState xmlns:xlrd2="http://schemas.microsoft.com/office/spreadsheetml/2017/richdata2" ref="A3:L54">
    <sortCondition ref="B1:B54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2024-05-26T16:11:58Z</cp:lastPrinted>
  <dcterms:created xsi:type="dcterms:W3CDTF">2021-11-13T13:54:27Z</dcterms:created>
  <dcterms:modified xsi:type="dcterms:W3CDTF">2024-05-26T16:20:17Z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